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rgeron\Desktop\"/>
    </mc:Choice>
  </mc:AlternateContent>
  <bookViews>
    <workbookView xWindow="-26775" yWindow="4815" windowWidth="25155" windowHeight="14865"/>
  </bookViews>
  <sheets>
    <sheet name="Application" sheetId="1" r:id="rId1"/>
  </sheets>
  <definedNames>
    <definedName name="_xlnm.Print_Area" localSheetId="0">Application!$A$1:$I$102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2" i="1" l="1"/>
  <c r="I26" i="1" s="1"/>
  <c r="I82" i="1"/>
  <c r="I83" i="1" s="1"/>
  <c r="I30" i="1" s="1"/>
  <c r="I44" i="1" l="1"/>
  <c r="I31" i="1"/>
  <c r="I43" i="1" l="1"/>
  <c r="I41" i="1"/>
  <c r="I34" i="1"/>
  <c r="I35" i="1" s="1"/>
  <c r="I42" i="1" l="1"/>
  <c r="I45" i="1" l="1"/>
  <c r="I46" i="1" s="1"/>
</calcChain>
</file>

<file path=xl/sharedStrings.xml><?xml version="1.0" encoding="utf-8"?>
<sst xmlns="http://schemas.openxmlformats.org/spreadsheetml/2006/main" count="100" uniqueCount="87">
  <si>
    <t>Date</t>
  </si>
  <si>
    <t>Street Address of Development</t>
  </si>
  <si>
    <t>City</t>
  </si>
  <si>
    <t>Taxlot ID(s)</t>
  </si>
  <si>
    <t>Contact Phone</t>
  </si>
  <si>
    <t xml:space="preserve">Use this calculator to determine whether a new development is eligible for WIN Program benefits. </t>
  </si>
  <si>
    <t>Score Calculation</t>
  </si>
  <si>
    <t>Application Inputs</t>
  </si>
  <si>
    <t>Wilsonville Investment Now (WIN) Program Calculator</t>
  </si>
  <si>
    <t>County</t>
  </si>
  <si>
    <t>Clackamas</t>
  </si>
  <si>
    <r>
      <t xml:space="preserve">4.  </t>
    </r>
    <r>
      <rPr>
        <b/>
        <sz val="10"/>
        <color theme="1"/>
        <rFont val="Calibri"/>
        <family val="2"/>
        <scheme val="minor"/>
      </rPr>
      <t>Local Wilsonville Business Status.</t>
    </r>
    <r>
      <rPr>
        <sz val="10"/>
        <color theme="1"/>
        <rFont val="Calibri"/>
        <family val="2"/>
        <scheme val="minor"/>
      </rPr>
      <t xml:space="preserve"> Years of verified operation in Wilsonville ...........................................................................................................</t>
    </r>
  </si>
  <si>
    <t>If development is in Clackamas County:</t>
  </si>
  <si>
    <t>If development is in Washington County:</t>
  </si>
  <si>
    <t xml:space="preserve">If Line 7 is less than 100%: </t>
  </si>
  <si>
    <t>If Line 7 is in the 100% to 124% range:</t>
  </si>
  <si>
    <t>If Line 7 is in the 125% to 149% range:</t>
  </si>
  <si>
    <t>If Line 7 is 150% or above:</t>
  </si>
  <si>
    <r>
      <rPr>
        <sz val="10"/>
        <color theme="1"/>
        <rFont val="Calibri (Body)_x0000_"/>
      </rPr>
      <t xml:space="preserve">7.  </t>
    </r>
    <r>
      <rPr>
        <sz val="10"/>
        <color theme="1"/>
        <rFont val="Calibri"/>
        <family val="2"/>
        <scheme val="minor"/>
      </rPr>
      <t xml:space="preserve">Divide Line 3 by Line 6 (salary as a percent of county average) ........................................................................................................................   </t>
    </r>
  </si>
  <si>
    <r>
      <t xml:space="preserve">10.  </t>
    </r>
    <r>
      <rPr>
        <b/>
        <sz val="10"/>
        <color theme="1"/>
        <rFont val="Calibri (Body)_x0000_"/>
      </rPr>
      <t>Job Creation Score.</t>
    </r>
    <r>
      <rPr>
        <sz val="10"/>
        <color theme="1"/>
        <rFont val="Calibri (Body)_x0000_"/>
      </rPr>
      <t xml:space="preserve"> Multiply line 3 by line 7</t>
    </r>
    <r>
      <rPr>
        <i/>
        <sz val="10"/>
        <color theme="1"/>
        <rFont val="Calibri (Body)_x0000_"/>
      </rPr>
      <t xml:space="preserve"> - round up</t>
    </r>
    <r>
      <rPr>
        <sz val="10"/>
        <color theme="1"/>
        <rFont val="Calibri (Body)_x0000_"/>
      </rPr>
      <t xml:space="preserve"> ........................................................................................................................   </t>
    </r>
  </si>
  <si>
    <r>
      <t xml:space="preserve">11.  </t>
    </r>
    <r>
      <rPr>
        <b/>
        <sz val="10"/>
        <color theme="1"/>
        <rFont val="Calibri (Body)_x0000_"/>
      </rPr>
      <t>Local Business Score.</t>
    </r>
    <r>
      <rPr>
        <sz val="10"/>
        <color theme="1"/>
        <rFont val="Calibri (Body)_x0000_"/>
      </rPr>
      <t xml:space="preserve"> 0.5 points for each verified year of operation in Wilsonville (maximum 4 points) ..............................................</t>
    </r>
  </si>
  <si>
    <r>
      <t xml:space="preserve">14.  </t>
    </r>
    <r>
      <rPr>
        <b/>
        <sz val="10"/>
        <color theme="1"/>
        <rFont val="Calibri (Body)_x0000_"/>
      </rPr>
      <t>Does project qualify for incentives?</t>
    </r>
    <r>
      <rPr>
        <sz val="10"/>
        <color theme="1"/>
        <rFont val="Calibri (Body)_x0000_"/>
      </rPr>
      <t xml:space="preserve"> ................................................................................................................................................................................................................................................   </t>
    </r>
  </si>
  <si>
    <r>
      <t xml:space="preserve">9.    </t>
    </r>
    <r>
      <rPr>
        <b/>
        <sz val="10"/>
        <color theme="1"/>
        <rFont val="Calibri (Body)_x0000_"/>
      </rPr>
      <t>Capital Investment Score.</t>
    </r>
    <r>
      <rPr>
        <sz val="10"/>
        <color theme="1"/>
        <rFont val="Calibri (Body)_x0000_"/>
      </rPr>
      <t xml:space="preserve"> Divide Line 1 by 500,000 (1 point per $500,000) </t>
    </r>
    <r>
      <rPr>
        <i/>
        <sz val="10"/>
        <color theme="1"/>
        <rFont val="Calibri (Body)_x0000_"/>
      </rPr>
      <t>- round up</t>
    </r>
    <r>
      <rPr>
        <sz val="10"/>
        <color theme="1"/>
        <rFont val="Calibri (Body)_x0000_"/>
      </rPr>
      <t xml:space="preserve"> ........................................................................................................................   </t>
    </r>
  </si>
  <si>
    <r>
      <t xml:space="preserve">If Line 14 is less than 60: </t>
    </r>
    <r>
      <rPr>
        <b/>
        <i/>
        <sz val="10"/>
        <color theme="1"/>
        <rFont val="Calibri (Body)_x0000_"/>
      </rPr>
      <t>No</t>
    </r>
  </si>
  <si>
    <r>
      <t xml:space="preserve">If Line 14 is greater than or equal to 60, but less than 80: </t>
    </r>
    <r>
      <rPr>
        <b/>
        <i/>
        <sz val="10"/>
        <color theme="1"/>
        <rFont val="Calibri (Body)_x0000_"/>
      </rPr>
      <t>Partial</t>
    </r>
  </si>
  <si>
    <r>
      <t xml:space="preserve">If Line 14 is greater than or equal to 80: </t>
    </r>
    <r>
      <rPr>
        <b/>
        <i/>
        <sz val="10"/>
        <color theme="1"/>
        <rFont val="Calibri (Body)_x0000_"/>
      </rPr>
      <t>Yes</t>
    </r>
  </si>
  <si>
    <r>
      <rPr>
        <sz val="10"/>
        <color theme="1"/>
        <rFont val="Calibri (Body)_x0000_"/>
      </rPr>
      <t xml:space="preserve">3.  </t>
    </r>
    <r>
      <rPr>
        <b/>
        <sz val="10"/>
        <color theme="1"/>
        <rFont val="Calibri"/>
        <family val="2"/>
        <scheme val="minor"/>
      </rPr>
      <t xml:space="preserve">Average Salary. </t>
    </r>
    <r>
      <rPr>
        <sz val="10"/>
        <color theme="1"/>
        <rFont val="Calibri"/>
        <family val="2"/>
        <scheme val="minor"/>
      </rPr>
      <t xml:space="preserve">Average annual salary of new employees within 1 year of construction ........................................................................................................................                                                                                                                              </t>
    </r>
  </si>
  <si>
    <t xml:space="preserve">8.  Points per job, based on the table below: ........................................................................................................................   </t>
  </si>
  <si>
    <t>No</t>
  </si>
  <si>
    <r>
      <t xml:space="preserve">12.  </t>
    </r>
    <r>
      <rPr>
        <b/>
        <sz val="10"/>
        <color theme="1"/>
        <rFont val="Calibri (Body)_x0000_"/>
      </rPr>
      <t xml:space="preserve">Diversity, Equity, and Inclusion Score. </t>
    </r>
    <r>
      <rPr>
        <sz val="10"/>
        <color theme="1"/>
        <rFont val="Calibri (Body)_x0000_"/>
      </rPr>
      <t>4 points if Line 5 is "Yes"...................................................................</t>
    </r>
  </si>
  <si>
    <r>
      <t xml:space="preserve">13.  </t>
    </r>
    <r>
      <rPr>
        <b/>
        <sz val="10"/>
        <color theme="1"/>
        <rFont val="Calibri (Body)_x0000_"/>
      </rPr>
      <t xml:space="preserve">Total points. </t>
    </r>
    <r>
      <rPr>
        <sz val="10"/>
        <color theme="1"/>
        <rFont val="Calibri (Body)_x0000_"/>
      </rPr>
      <t xml:space="preserve">Add Lines 9 through 12 ................................................................................................................................................................................................................................................   </t>
    </r>
  </si>
  <si>
    <t>Diversity, Equity, and Inclusion Criteria</t>
  </si>
  <si>
    <t>Description of Development</t>
  </si>
  <si>
    <r>
      <t xml:space="preserve">Please fill out all </t>
    </r>
    <r>
      <rPr>
        <b/>
        <i/>
        <sz val="10"/>
        <color theme="8" tint="-0.249977111117893"/>
        <rFont val="Calibri"/>
        <family val="2"/>
      </rPr>
      <t>BLUE CELLS.</t>
    </r>
    <r>
      <rPr>
        <b/>
        <i/>
        <sz val="10"/>
        <color theme="1"/>
        <rFont val="Calibri"/>
        <family val="2"/>
      </rPr>
      <t xml:space="preserve"> All other cells are automatically calcuated.</t>
    </r>
  </si>
  <si>
    <t>Wilsonville</t>
  </si>
  <si>
    <t>Enters into a signed agreement with the City of Wilsonville (requires annual reporting) to implement a Workforce Development Plan, making a good-faith effort to:</t>
  </si>
  <si>
    <t>Provides on-site employer-provided childcare (requires annual reporting)</t>
  </si>
  <si>
    <t>Implements a DEI Company Program, maintaining at least one FTE employee committed to implementing a company program on diversity, equity and inclusion (requires annual reporting)</t>
  </si>
  <si>
    <t>Certified by the State of Oregon as a B Corporation</t>
  </si>
  <si>
    <t>Enters into a signed agreement with the City of Wilsonville (requires annual reporting) to implement a DEI Procurement Plan, making a good-faith effort to increase goods and services purchased in the State of Oregon from businesses owned by people of color, women, disadvantaged individuals, and service-disabled veterans</t>
  </si>
  <si>
    <t>Certified by the State of Oregon as having one or more of the following ownership certifications:</t>
  </si>
  <si>
    <t>a. Minority Business Enterprise (MBE)</t>
  </si>
  <si>
    <t>b. Women Business Enterprise (WBE)</t>
  </si>
  <si>
    <t>c. Diadvantaged Business Entrprise (DBE)</t>
  </si>
  <si>
    <t>d. Service-Disabled Veteran (SDV)</t>
  </si>
  <si>
    <t>a. Promote job openings to a wider group of candidates through recruitment agencies, job fairs, and other approaches targeting people of color and former felons from the Coffee Creek Correctional Facility.</t>
  </si>
  <si>
    <t>b. Provide career pathways to higher-wage jobs, including ongoing training, professional development and opportunities for promotion to higher-level positions.</t>
  </si>
  <si>
    <t>c. Engage Wilsonville youth through internships, mentoring, and educational opportunities on career pathways in partnership with the West Linn-Wilsonville School District, Clackamas Community College and Oregon Institute of Technology.</t>
  </si>
  <si>
    <t>Select "Yes" for each criterion met. Select "No" for each criterion not met.</t>
  </si>
  <si>
    <r>
      <rPr>
        <sz val="10"/>
        <color theme="1"/>
        <rFont val="Calibri"/>
        <family val="2"/>
        <scheme val="minor"/>
      </rPr>
      <t>D1.</t>
    </r>
    <r>
      <rPr>
        <b/>
        <sz val="10"/>
        <color theme="1"/>
        <rFont val="Calibri"/>
        <family val="2"/>
        <scheme val="minor"/>
      </rPr>
      <t xml:space="preserve"> Criterion 1:  </t>
    </r>
  </si>
  <si>
    <r>
      <rPr>
        <sz val="10"/>
        <color theme="1"/>
        <rFont val="Calibri (Body)_x0000_"/>
      </rPr>
      <t>D2.</t>
    </r>
    <r>
      <rPr>
        <b/>
        <sz val="10"/>
        <color theme="1"/>
        <rFont val="Calibri (Body)_x0000_"/>
      </rPr>
      <t xml:space="preserve"> Criterion 2: </t>
    </r>
  </si>
  <si>
    <r>
      <rPr>
        <sz val="10"/>
        <color theme="1"/>
        <rFont val="Calibri"/>
        <family val="2"/>
        <scheme val="minor"/>
      </rPr>
      <t>D3.</t>
    </r>
    <r>
      <rPr>
        <b/>
        <sz val="10"/>
        <color theme="1"/>
        <rFont val="Calibri"/>
        <family val="2"/>
        <scheme val="minor"/>
      </rPr>
      <t xml:space="preserve"> Criterion 3: </t>
    </r>
  </si>
  <si>
    <r>
      <rPr>
        <sz val="10"/>
        <color theme="1"/>
        <rFont val="Calibri"/>
        <family val="2"/>
        <scheme val="minor"/>
      </rPr>
      <t>D4.</t>
    </r>
    <r>
      <rPr>
        <b/>
        <sz val="10"/>
        <color theme="1"/>
        <rFont val="Calibri"/>
        <family val="2"/>
        <scheme val="minor"/>
      </rPr>
      <t xml:space="preserve"> Criteron 4:</t>
    </r>
  </si>
  <si>
    <r>
      <rPr>
        <sz val="10"/>
        <color theme="1"/>
        <rFont val="Calibri"/>
        <family val="2"/>
        <scheme val="minor"/>
      </rPr>
      <t>D5.</t>
    </r>
    <r>
      <rPr>
        <b/>
        <sz val="10"/>
        <color theme="1"/>
        <rFont val="Calibri"/>
        <family val="2"/>
        <scheme val="minor"/>
      </rPr>
      <t xml:space="preserve"> Criterion 5:</t>
    </r>
  </si>
  <si>
    <r>
      <rPr>
        <sz val="10"/>
        <color theme="1"/>
        <rFont val="Calibri"/>
        <family val="2"/>
        <scheme val="minor"/>
      </rPr>
      <t>D6.</t>
    </r>
    <r>
      <rPr>
        <b/>
        <sz val="10"/>
        <color theme="1"/>
        <rFont val="Calibri"/>
        <family val="2"/>
        <scheme val="minor"/>
      </rPr>
      <t xml:space="preserve"> Criteron 6:</t>
    </r>
  </si>
  <si>
    <r>
      <t xml:space="preserve">D8. </t>
    </r>
    <r>
      <rPr>
        <b/>
        <sz val="10"/>
        <color theme="1"/>
        <rFont val="Calibri"/>
        <family val="2"/>
      </rPr>
      <t>Are DEI requirements met?</t>
    </r>
    <r>
      <rPr>
        <sz val="10"/>
        <color theme="1"/>
        <rFont val="Calibri"/>
        <family val="2"/>
      </rPr>
      <t xml:space="preserve"> ………………...……….……….……….……….……….……….……….……….……….……….……….……….……….……….……….……….</t>
    </r>
  </si>
  <si>
    <r>
      <t xml:space="preserve">If Line D8 is greater than or equal to 2: </t>
    </r>
    <r>
      <rPr>
        <b/>
        <i/>
        <sz val="10"/>
        <color theme="1"/>
        <rFont val="Calibri (Body)_x0000_"/>
      </rPr>
      <t>Yes</t>
    </r>
  </si>
  <si>
    <r>
      <t xml:space="preserve">If Line D8 is less than 2: </t>
    </r>
    <r>
      <rPr>
        <b/>
        <i/>
        <sz val="10"/>
        <color theme="1"/>
        <rFont val="Calibri (Body)_x0000_"/>
      </rPr>
      <t>No</t>
    </r>
  </si>
  <si>
    <t>DEI Calculation</t>
  </si>
  <si>
    <r>
      <rPr>
        <sz val="10"/>
        <color theme="1"/>
        <rFont val="Calibri"/>
        <family val="2"/>
      </rPr>
      <t>D7.</t>
    </r>
    <r>
      <rPr>
        <b/>
        <sz val="10"/>
        <color theme="1"/>
        <rFont val="Calibri"/>
        <family val="2"/>
      </rPr>
      <t xml:space="preserve"> Total DEI Criteria Met. </t>
    </r>
    <r>
      <rPr>
        <i/>
        <sz val="10"/>
        <color theme="1"/>
        <rFont val="Calibri"/>
        <family val="2"/>
      </rPr>
      <t>Sum of "Yes" in Lines D1 through D6</t>
    </r>
    <r>
      <rPr>
        <b/>
        <i/>
        <sz val="10"/>
        <color theme="1"/>
        <rFont val="Calibri"/>
        <family val="2"/>
      </rPr>
      <t xml:space="preserve"> </t>
    </r>
    <r>
      <rPr>
        <sz val="10"/>
        <color theme="1"/>
        <rFont val="Calibri"/>
        <family val="2"/>
      </rPr>
      <t>………………...……….……….……….……….……….……….……….……….……….……….……….……….……….……….……….……….</t>
    </r>
  </si>
  <si>
    <t>Value of Capital Investment Detail</t>
  </si>
  <si>
    <r>
      <rPr>
        <sz val="10"/>
        <color theme="1"/>
        <rFont val="Calibri"/>
        <family val="2"/>
      </rPr>
      <t>V4.</t>
    </r>
    <r>
      <rPr>
        <b/>
        <sz val="10"/>
        <color theme="1"/>
        <rFont val="Calibri"/>
        <family val="2"/>
      </rPr>
      <t xml:space="preserve"> Personal Property: Value of all Personal Property </t>
    </r>
    <r>
      <rPr>
        <sz val="10"/>
        <color theme="1"/>
        <rFont val="Calibri"/>
        <family val="2"/>
      </rPr>
      <t>…….……….……….……….……….………….……….……….……….……….……</t>
    </r>
  </si>
  <si>
    <r>
      <t xml:space="preserve">V3. </t>
    </r>
    <r>
      <rPr>
        <b/>
        <sz val="10"/>
        <color theme="1"/>
        <rFont val="Calibri"/>
        <family val="2"/>
      </rPr>
      <t>Real Property: Value of Heavy or Affixed Machinery and Equipment</t>
    </r>
    <r>
      <rPr>
        <sz val="10"/>
        <color theme="1"/>
        <rFont val="Calibri"/>
        <family val="2"/>
      </rPr>
      <t xml:space="preserve"> …….……….……….……….………….……….……….……….……….</t>
    </r>
  </si>
  <si>
    <r>
      <t xml:space="preserve">V2. </t>
    </r>
    <r>
      <rPr>
        <b/>
        <sz val="10"/>
        <color theme="1"/>
        <rFont val="Calibri"/>
        <family val="2"/>
      </rPr>
      <t>Real Property: Value of New Addition to or Modification of an Existing Building or Structure</t>
    </r>
    <r>
      <rPr>
        <sz val="10"/>
        <color theme="1"/>
        <rFont val="Calibri"/>
        <family val="2"/>
      </rPr>
      <t xml:space="preserve"> …….……….……….……….…….……….…………….……….……….</t>
    </r>
  </si>
  <si>
    <r>
      <t xml:space="preserve">V1. </t>
    </r>
    <r>
      <rPr>
        <b/>
        <sz val="10"/>
        <color theme="1"/>
        <rFont val="Calibri"/>
        <family val="2"/>
      </rPr>
      <t>Real Property: Value of Building or Structure to be Newly Constructed</t>
    </r>
    <r>
      <rPr>
        <sz val="10"/>
        <color theme="1"/>
        <rFont val="Calibri"/>
        <family val="2"/>
      </rPr>
      <t xml:space="preserve"> …….…………….……….…….……….……….……….……….……….</t>
    </r>
  </si>
  <si>
    <r>
      <rPr>
        <sz val="10"/>
        <color theme="1"/>
        <rFont val="Calibri"/>
        <family val="2"/>
      </rPr>
      <t>V5.</t>
    </r>
    <r>
      <rPr>
        <b/>
        <sz val="10"/>
        <color theme="1"/>
        <rFont val="Calibri"/>
        <family val="2"/>
      </rPr>
      <t xml:space="preserve"> Total Value of Capital Investment </t>
    </r>
    <r>
      <rPr>
        <i/>
        <sz val="10"/>
        <color theme="1"/>
        <rFont val="Calibri"/>
        <family val="2"/>
      </rPr>
      <t>Add Lines V1 through V4</t>
    </r>
    <r>
      <rPr>
        <b/>
        <sz val="10"/>
        <color theme="1"/>
        <rFont val="Calibri"/>
        <family val="2"/>
      </rPr>
      <t xml:space="preserve"> </t>
    </r>
    <r>
      <rPr>
        <sz val="10"/>
        <color theme="1"/>
        <rFont val="Calibri"/>
        <family val="2"/>
      </rPr>
      <t>…….……….……….……….……….………….……….……….……….……….……</t>
    </r>
  </si>
  <si>
    <r>
      <rPr>
        <sz val="10"/>
        <color theme="1"/>
        <rFont val="Calibri (Body)_x0000_"/>
      </rPr>
      <t xml:space="preserve">1.  </t>
    </r>
    <r>
      <rPr>
        <b/>
        <sz val="10"/>
        <color theme="1"/>
        <rFont val="Calibri"/>
        <family val="2"/>
        <scheme val="minor"/>
      </rPr>
      <t xml:space="preserve">Capital Investment. </t>
    </r>
    <r>
      <rPr>
        <sz val="10"/>
        <color theme="1"/>
        <rFont val="Calibri"/>
        <family val="2"/>
        <scheme val="minor"/>
      </rPr>
      <t xml:space="preserve">Total value of capital investment (from detail on next page) ........................................................................................................................                                                                                                                                                                                                          </t>
    </r>
  </si>
  <si>
    <r>
      <t xml:space="preserve">5.  </t>
    </r>
    <r>
      <rPr>
        <b/>
        <sz val="10"/>
        <color theme="1"/>
        <rFont val="Calibri"/>
        <family val="2"/>
        <scheme val="minor"/>
      </rPr>
      <t>Diversity, Equity, and Inclusion.</t>
    </r>
    <r>
      <rPr>
        <sz val="10"/>
        <color theme="1"/>
        <rFont val="Calibri"/>
        <family val="2"/>
        <scheme val="minor"/>
      </rPr>
      <t xml:space="preserve"> Meets DEI requirements (from detail on next page) ..........................................................................................................</t>
    </r>
  </si>
  <si>
    <t>PAGE 2</t>
  </si>
  <si>
    <t>PAGE 1</t>
  </si>
  <si>
    <r>
      <rPr>
        <sz val="10"/>
        <color theme="1"/>
        <rFont val="Calibri (Body)_x0000_"/>
      </rPr>
      <t xml:space="preserve">2.  </t>
    </r>
    <r>
      <rPr>
        <b/>
        <sz val="10"/>
        <color theme="1"/>
        <rFont val="Calibri"/>
        <family val="2"/>
        <scheme val="minor"/>
      </rPr>
      <t xml:space="preserve">Jobs. </t>
    </r>
    <r>
      <rPr>
        <sz val="10"/>
        <color theme="1"/>
        <rFont val="Calibri"/>
        <family val="2"/>
        <scheme val="minor"/>
      </rPr>
      <t xml:space="preserve">Total full time employees within 1 year of construction .......................................................................................................................                                                                              </t>
    </r>
  </si>
  <si>
    <t>Phone 503-682-4960</t>
  </si>
  <si>
    <t>Fax 503-682-7025</t>
  </si>
  <si>
    <t>CITY OF WILSONVILLE</t>
  </si>
  <si>
    <t>COMMUNITY DEVELOPMENT</t>
  </si>
  <si>
    <t>www.ci.wilsonville.or.us</t>
  </si>
  <si>
    <t>info@ci.wilsonville.or.us</t>
  </si>
  <si>
    <r>
      <t xml:space="preserve">Wilsonvlle Investment Now (WIN) is a local incentive program that provides tax rebates for qualifying development projects outside of the City’s existing urban renewal areas. The exact amount depends on the value of the project but the WIN program will rebate 100% of the property tax increment finance revenue generated by the new investment, less the costs to the City of administering the program. </t>
    </r>
    <r>
      <rPr>
        <b/>
        <sz val="10"/>
        <color theme="1"/>
        <rFont val="Calibri"/>
        <family val="2"/>
      </rPr>
      <t xml:space="preserve"> </t>
    </r>
    <r>
      <rPr>
        <sz val="10"/>
        <color theme="1"/>
        <rFont val="Calibri"/>
        <family val="2"/>
      </rPr>
      <t xml:space="preserve">Qualifying investments must score at least 60 points for a partial incentive and at least 80 points for a full incentive.  </t>
    </r>
  </si>
  <si>
    <t>Business Name</t>
  </si>
  <si>
    <t>Contact Name</t>
  </si>
  <si>
    <t>Contact Email</t>
  </si>
  <si>
    <t>Signature</t>
  </si>
  <si>
    <t>By:</t>
  </si>
  <si>
    <t xml:space="preserve">As Its: </t>
  </si>
  <si>
    <t>and Autorized Agent</t>
  </si>
  <si>
    <t>I declare this Application to be true, correct, and complete.</t>
  </si>
  <si>
    <t>6.  Annual Average Wage, County of Development,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</si>
</sst>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164" formatCode="_(&quot;$&quot;* #,##0_);_(&quot;$&quot;* \(#,##0\);_(&quot;$&quot;* &quot;-&quot;??_);_(@_)"/>
    <numFmt numFmtId="165" formatCode="&quot;$&quot;#,##0"/>
    <numFmt numFmtId="166" formatCode="0.0"/>
  </numFmts>
  <fonts count="30">
    <font>
      <sz val="12"/>
      <color theme="1"/>
      <name val="Calibri"/>
      <family val="2"/>
      <scheme val="minor"/>
    </font>
    <font>
      <sz val="12"/>
      <color theme="1"/>
      <name val="Calibri"/>
      <family val="2"/>
      <scheme val="minor"/>
    </font>
    <font>
      <sz val="10"/>
      <color theme="1"/>
      <name val="Calibri"/>
      <family val="2"/>
    </font>
    <font>
      <sz val="11"/>
      <color theme="1"/>
      <name val="Calibri"/>
      <family val="2"/>
    </font>
    <font>
      <sz val="11"/>
      <color theme="1"/>
      <name val="Calibri"/>
      <family val="2"/>
      <scheme val="minor"/>
    </font>
    <font>
      <b/>
      <sz val="11"/>
      <color theme="1"/>
      <name val="Calibri"/>
      <family val="2"/>
      <scheme val="minor"/>
    </font>
    <font>
      <sz val="8"/>
      <color theme="1"/>
      <name val="Calibri (Body)_x0000_"/>
    </font>
    <font>
      <b/>
      <i/>
      <sz val="11"/>
      <color theme="1"/>
      <name val="Calibri"/>
      <family val="2"/>
    </font>
    <font>
      <b/>
      <sz val="10"/>
      <color theme="1"/>
      <name val="Calibri"/>
      <family val="2"/>
    </font>
    <font>
      <sz val="10"/>
      <color theme="1"/>
      <name val="Calibri (Body)_x0000_"/>
    </font>
    <font>
      <b/>
      <sz val="10"/>
      <color theme="1"/>
      <name val="Calibri (Body)_x0000_"/>
    </font>
    <font>
      <b/>
      <u/>
      <sz val="10"/>
      <color theme="1"/>
      <name val="Calibri (Body)_x0000_"/>
    </font>
    <font>
      <i/>
      <sz val="10"/>
      <color theme="1"/>
      <name val="Calibri (Body)_x0000_"/>
    </font>
    <font>
      <sz val="10"/>
      <color theme="1"/>
      <name val="Calibri"/>
      <family val="2"/>
      <scheme val="minor"/>
    </font>
    <font>
      <b/>
      <sz val="10"/>
      <color theme="1"/>
      <name val="Calibri"/>
      <family val="2"/>
      <scheme val="minor"/>
    </font>
    <font>
      <b/>
      <i/>
      <sz val="10"/>
      <color theme="1"/>
      <name val="Calibri (Body)_x0000_"/>
    </font>
    <font>
      <b/>
      <sz val="14"/>
      <color theme="1"/>
      <name val="Calibri"/>
      <family val="2"/>
    </font>
    <font>
      <i/>
      <sz val="10"/>
      <color theme="1"/>
      <name val="Calibri"/>
      <family val="2"/>
      <scheme val="minor"/>
    </font>
    <font>
      <sz val="5"/>
      <color theme="1"/>
      <name val="Calibri (Body)_x0000_"/>
    </font>
    <font>
      <b/>
      <sz val="5"/>
      <color theme="1"/>
      <name val="Calibri (Body)_x0000_"/>
    </font>
    <font>
      <b/>
      <i/>
      <sz val="5"/>
      <color theme="1"/>
      <name val="Calibri (Body)_x0000_"/>
    </font>
    <font>
      <b/>
      <sz val="11"/>
      <color theme="1"/>
      <name val="Calibri"/>
      <family val="2"/>
    </font>
    <font>
      <b/>
      <u/>
      <sz val="10"/>
      <color theme="1"/>
      <name val="Calibri"/>
      <family val="2"/>
    </font>
    <font>
      <b/>
      <i/>
      <sz val="10"/>
      <color theme="1"/>
      <name val="Calibri"/>
      <family val="2"/>
    </font>
    <font>
      <b/>
      <i/>
      <sz val="10"/>
      <color theme="8" tint="-0.249977111117893"/>
      <name val="Calibri"/>
      <family val="2"/>
    </font>
    <font>
      <i/>
      <sz val="10"/>
      <color theme="1"/>
      <name val="Calibri"/>
      <family val="2"/>
    </font>
    <font>
      <sz val="10"/>
      <color rgb="FF008996"/>
      <name val="Verdana"/>
      <family val="2"/>
    </font>
    <font>
      <b/>
      <sz val="10"/>
      <color rgb="FF008996"/>
      <name val="Verdana"/>
      <family val="2"/>
    </font>
    <font>
      <u/>
      <sz val="12"/>
      <color theme="10"/>
      <name val="Calibri"/>
      <family val="2"/>
      <scheme val="minor"/>
    </font>
    <font>
      <u/>
      <sz val="10"/>
      <color rgb="FF008996"/>
      <name val="Verdana"/>
      <family val="2"/>
    </font>
  </fonts>
  <fills count="6">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8" tint="0.79998168889431442"/>
        <bgColor indexed="64"/>
      </patternFill>
    </fill>
    <fill>
      <patternFill patternType="solid">
        <fgColor theme="0" tint="-4.9989318521683403E-2"/>
        <bgColor indexed="64"/>
      </patternFill>
    </fill>
  </fills>
  <borders count="24">
    <border>
      <left/>
      <right/>
      <top/>
      <bottom/>
      <diagonal/>
    </border>
    <border>
      <left/>
      <right/>
      <top style="thin">
        <color theme="1"/>
      </top>
      <bottom/>
      <diagonal/>
    </border>
    <border>
      <left style="thin">
        <color theme="1"/>
      </left>
      <right/>
      <top style="thin">
        <color theme="1"/>
      </top>
      <bottom/>
      <diagonal/>
    </border>
    <border>
      <left/>
      <right/>
      <top/>
      <bottom style="thin">
        <color theme="1"/>
      </bottom>
      <diagonal/>
    </border>
    <border>
      <left style="thin">
        <color theme="1"/>
      </left>
      <right/>
      <top/>
      <bottom style="thin">
        <color theme="1"/>
      </bottom>
      <diagonal/>
    </border>
    <border>
      <left/>
      <right style="thin">
        <color theme="0"/>
      </right>
      <top/>
      <bottom/>
      <diagonal/>
    </border>
    <border>
      <left style="thin">
        <color theme="0"/>
      </left>
      <right/>
      <top style="thin">
        <color theme="0"/>
      </top>
      <bottom style="thin">
        <color theme="0"/>
      </bottom>
      <diagonal/>
    </border>
    <border>
      <left/>
      <right style="thin">
        <color theme="1"/>
      </right>
      <top/>
      <bottom style="thin">
        <color theme="1"/>
      </bottom>
      <diagonal/>
    </border>
    <border>
      <left style="thin">
        <color theme="0"/>
      </left>
      <right/>
      <top/>
      <bottom style="thin">
        <color theme="0"/>
      </bottom>
      <diagonal/>
    </border>
    <border>
      <left style="thin">
        <color theme="0"/>
      </left>
      <right/>
      <top style="thin">
        <color theme="0"/>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theme="0"/>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right/>
      <top style="thin">
        <color theme="1"/>
      </top>
      <bottom style="thin">
        <color theme="1"/>
      </bottom>
      <diagonal/>
    </border>
    <border>
      <left/>
      <right/>
      <top/>
      <bottom style="thin">
        <color indexed="64"/>
      </bottom>
      <diagonal/>
    </border>
    <border>
      <left style="thin">
        <color rgb="FFFFFFFF"/>
      </left>
      <right style="thin">
        <color rgb="FFFFFFFF"/>
      </right>
      <top/>
      <bottom/>
      <diagonal/>
    </border>
    <border>
      <left style="thin">
        <color rgb="FFFFFFFF"/>
      </left>
      <right style="thin">
        <color rgb="FFFFFFFF"/>
      </right>
      <top style="thin">
        <color theme="0"/>
      </top>
      <bottom/>
      <diagonal/>
    </border>
    <border>
      <left style="thin">
        <color rgb="FFFFFFFF"/>
      </left>
      <right style="thin">
        <color rgb="FFFFFFFF"/>
      </right>
      <top style="thin">
        <color rgb="FFFFFFFF"/>
      </top>
      <bottom/>
      <diagonal/>
    </border>
    <border>
      <left style="thin">
        <color indexed="64"/>
      </left>
      <right/>
      <top style="thin">
        <color theme="1"/>
      </top>
      <bottom/>
      <diagonal/>
    </border>
    <border>
      <left/>
      <right style="thin">
        <color theme="1"/>
      </right>
      <top style="thin">
        <color theme="1"/>
      </top>
      <bottom/>
      <diagonal/>
    </border>
    <border>
      <left style="thin">
        <color indexed="64"/>
      </left>
      <right/>
      <top/>
      <bottom style="thin">
        <color theme="1"/>
      </bottom>
      <diagonal/>
    </border>
    <border>
      <left/>
      <right style="thin">
        <color theme="0"/>
      </right>
      <top style="thin">
        <color theme="0"/>
      </top>
      <bottom style="thin">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131">
    <xf numFmtId="0" fontId="0" fillId="0" borderId="0" xfId="0"/>
    <xf numFmtId="165" fontId="13" fillId="0" borderId="12" xfId="1" applyNumberFormat="1" applyFont="1" applyFill="1" applyBorder="1" applyAlignment="1" applyProtection="1">
      <alignment horizontal="center" shrinkToFit="1"/>
    </xf>
    <xf numFmtId="0" fontId="21" fillId="2" borderId="0" xfId="0" applyFont="1" applyFill="1" applyAlignment="1" applyProtection="1"/>
    <xf numFmtId="0" fontId="3" fillId="2" borderId="0" xfId="0" applyFont="1" applyFill="1" applyAlignment="1" applyProtection="1"/>
    <xf numFmtId="0" fontId="4" fillId="0" borderId="0" xfId="0" applyFont="1" applyProtection="1"/>
    <xf numFmtId="0" fontId="3" fillId="2" borderId="0" xfId="0" applyFont="1" applyFill="1" applyAlignment="1" applyProtection="1">
      <alignment horizontal="center"/>
    </xf>
    <xf numFmtId="0" fontId="4" fillId="0" borderId="0" xfId="0" applyFont="1" applyAlignment="1" applyProtection="1">
      <alignment horizontal="center"/>
    </xf>
    <xf numFmtId="0" fontId="5" fillId="0" borderId="0" xfId="0" applyFont="1" applyProtection="1"/>
    <xf numFmtId="0" fontId="18" fillId="2" borderId="0" xfId="0" applyFont="1" applyFill="1" applyBorder="1" applyAlignment="1" applyProtection="1">
      <alignment horizontal="left" wrapText="1"/>
    </xf>
    <xf numFmtId="0" fontId="19" fillId="0" borderId="0" xfId="0" applyFont="1" applyProtection="1"/>
    <xf numFmtId="0" fontId="2" fillId="2" borderId="0" xfId="0" applyFont="1" applyFill="1" applyProtection="1"/>
    <xf numFmtId="0" fontId="3" fillId="2" borderId="0" xfId="0" applyFont="1" applyFill="1" applyBorder="1" applyAlignment="1" applyProtection="1">
      <alignment wrapText="1"/>
    </xf>
    <xf numFmtId="0" fontId="23" fillId="2" borderId="0" xfId="0" applyFont="1" applyFill="1" applyProtection="1"/>
    <xf numFmtId="0" fontId="7" fillId="2" borderId="0" xfId="0" applyFont="1" applyFill="1" applyProtection="1"/>
    <xf numFmtId="0" fontId="20" fillId="2" borderId="0" xfId="0" applyFont="1" applyFill="1" applyProtection="1"/>
    <xf numFmtId="0" fontId="19" fillId="2" borderId="0" xfId="0" applyFont="1" applyFill="1" applyProtection="1"/>
    <xf numFmtId="0" fontId="6" fillId="2" borderId="1" xfId="0" applyFont="1" applyFill="1" applyBorder="1" applyAlignment="1" applyProtection="1">
      <alignment vertical="top"/>
    </xf>
    <xf numFmtId="0" fontId="6" fillId="2" borderId="1" xfId="0" applyFont="1" applyFill="1" applyBorder="1" applyProtection="1"/>
    <xf numFmtId="0" fontId="6" fillId="2" borderId="2" xfId="0" applyFont="1" applyFill="1" applyBorder="1" applyAlignment="1" applyProtection="1">
      <alignment vertical="top"/>
    </xf>
    <xf numFmtId="0" fontId="6" fillId="0" borderId="0" xfId="0" applyFont="1" applyProtection="1"/>
    <xf numFmtId="0" fontId="6" fillId="2" borderId="13" xfId="0" applyFont="1" applyFill="1" applyBorder="1" applyAlignment="1" applyProtection="1">
      <alignment vertical="top"/>
    </xf>
    <xf numFmtId="1" fontId="18" fillId="2" borderId="0" xfId="1" applyNumberFormat="1" applyFont="1" applyFill="1" applyBorder="1" applyAlignment="1" applyProtection="1">
      <alignment horizontal="center"/>
    </xf>
    <xf numFmtId="0" fontId="18" fillId="2" borderId="0" xfId="0" applyFont="1" applyFill="1" applyBorder="1" applyProtection="1"/>
    <xf numFmtId="0" fontId="18" fillId="0" borderId="0" xfId="0" applyFont="1" applyProtection="1"/>
    <xf numFmtId="1" fontId="11" fillId="2" borderId="0" xfId="1" applyNumberFormat="1" applyFont="1" applyFill="1" applyBorder="1" applyAlignment="1" applyProtection="1">
      <alignment horizontal="left"/>
    </xf>
    <xf numFmtId="1" fontId="9" fillId="2" borderId="0" xfId="1" applyNumberFormat="1" applyFont="1" applyFill="1" applyBorder="1" applyAlignment="1" applyProtection="1">
      <alignment horizontal="center"/>
    </xf>
    <xf numFmtId="0" fontId="9" fillId="2" borderId="0" xfId="0" applyFont="1" applyFill="1" applyBorder="1" applyProtection="1"/>
    <xf numFmtId="0" fontId="9" fillId="0" borderId="0" xfId="0" applyFont="1" applyProtection="1"/>
    <xf numFmtId="1" fontId="9" fillId="2" borderId="0" xfId="0" applyNumberFormat="1" applyFont="1" applyFill="1" applyBorder="1" applyAlignment="1" applyProtection="1">
      <alignment horizontal="center"/>
    </xf>
    <xf numFmtId="1" fontId="13" fillId="2" borderId="11" xfId="1" applyNumberFormat="1" applyFont="1" applyFill="1" applyBorder="1" applyAlignment="1" applyProtection="1">
      <alignment horizontal="center" shrinkToFit="1"/>
    </xf>
    <xf numFmtId="165" fontId="13" fillId="2" borderId="0" xfId="1" applyNumberFormat="1" applyFont="1" applyFill="1" applyBorder="1" applyAlignment="1" applyProtection="1">
      <alignment horizontal="center"/>
    </xf>
    <xf numFmtId="0" fontId="13" fillId="2" borderId="0" xfId="0" applyFont="1" applyFill="1" applyAlignment="1" applyProtection="1">
      <alignment horizontal="left"/>
    </xf>
    <xf numFmtId="0" fontId="17" fillId="2" borderId="0" xfId="0" applyFont="1" applyFill="1" applyAlignment="1" applyProtection="1">
      <alignment horizontal="left"/>
    </xf>
    <xf numFmtId="0" fontId="9" fillId="2" borderId="0" xfId="0" applyFont="1" applyFill="1" applyProtection="1"/>
    <xf numFmtId="6" fontId="14" fillId="2" borderId="0" xfId="0" applyNumberFormat="1" applyFont="1" applyFill="1" applyAlignment="1" applyProtection="1">
      <alignment horizontal="left"/>
    </xf>
    <xf numFmtId="9" fontId="13" fillId="2" borderId="0" xfId="2" applyFont="1" applyFill="1" applyBorder="1" applyAlignment="1" applyProtection="1">
      <alignment horizontal="center"/>
    </xf>
    <xf numFmtId="166" fontId="13" fillId="2" borderId="0" xfId="1" applyNumberFormat="1" applyFont="1" applyFill="1" applyBorder="1" applyAlignment="1" applyProtection="1">
      <alignment horizontal="center"/>
    </xf>
    <xf numFmtId="0" fontId="9" fillId="2" borderId="0" xfId="0" applyFont="1" applyFill="1" applyAlignment="1" applyProtection="1"/>
    <xf numFmtId="0" fontId="12" fillId="2" borderId="0" xfId="0" applyFont="1" applyFill="1" applyProtection="1"/>
    <xf numFmtId="0" fontId="10" fillId="0" borderId="0" xfId="0" applyFont="1" applyAlignment="1" applyProtection="1">
      <alignment horizontal="left"/>
    </xf>
    <xf numFmtId="1" fontId="9" fillId="2" borderId="0" xfId="0" applyNumberFormat="1" applyFont="1" applyFill="1" applyBorder="1" applyAlignment="1" applyProtection="1">
      <alignment horizontal="right"/>
    </xf>
    <xf numFmtId="164" fontId="13" fillId="2" borderId="0" xfId="1" applyNumberFormat="1" applyFont="1" applyFill="1" applyBorder="1" applyProtection="1"/>
    <xf numFmtId="0" fontId="10" fillId="2" borderId="0" xfId="0" applyFont="1" applyFill="1" applyAlignment="1" applyProtection="1">
      <alignment horizontal="left"/>
    </xf>
    <xf numFmtId="164" fontId="13" fillId="2" borderId="8" xfId="1" applyNumberFormat="1" applyFont="1" applyFill="1" applyBorder="1" applyProtection="1"/>
    <xf numFmtId="164" fontId="9" fillId="2" borderId="6" xfId="1" applyNumberFormat="1" applyFont="1" applyFill="1" applyBorder="1" applyProtection="1"/>
    <xf numFmtId="0" fontId="11" fillId="2" borderId="0" xfId="0" applyFont="1" applyFill="1" applyAlignment="1" applyProtection="1"/>
    <xf numFmtId="1" fontId="9" fillId="2" borderId="5" xfId="0" applyNumberFormat="1" applyFont="1" applyFill="1" applyBorder="1" applyAlignment="1" applyProtection="1">
      <alignment horizontal="right"/>
    </xf>
    <xf numFmtId="0" fontId="9" fillId="2" borderId="6" xfId="0" applyFont="1" applyFill="1" applyBorder="1" applyAlignment="1" applyProtection="1">
      <alignment horizontal="center"/>
    </xf>
    <xf numFmtId="1" fontId="9" fillId="2" borderId="0" xfId="1" applyNumberFormat="1" applyFont="1" applyFill="1" applyProtection="1"/>
    <xf numFmtId="1" fontId="9" fillId="2" borderId="6" xfId="1" applyNumberFormat="1" applyFont="1" applyFill="1" applyBorder="1" applyAlignment="1" applyProtection="1">
      <alignment horizontal="center"/>
    </xf>
    <xf numFmtId="166" fontId="9" fillId="2" borderId="9" xfId="1" applyNumberFormat="1" applyFont="1" applyFill="1" applyBorder="1" applyAlignment="1" applyProtection="1">
      <alignment horizontal="center"/>
    </xf>
    <xf numFmtId="1" fontId="9" fillId="2" borderId="9" xfId="1" applyNumberFormat="1" applyFont="1" applyFill="1" applyBorder="1" applyAlignment="1" applyProtection="1">
      <alignment horizontal="center"/>
    </xf>
    <xf numFmtId="1" fontId="9" fillId="3" borderId="0" xfId="1" applyNumberFormat="1" applyFont="1" applyFill="1" applyBorder="1" applyAlignment="1" applyProtection="1">
      <alignment horizontal="center"/>
    </xf>
    <xf numFmtId="1" fontId="9" fillId="2" borderId="8" xfId="1" applyNumberFormat="1" applyFont="1" applyFill="1" applyBorder="1" applyAlignment="1" applyProtection="1"/>
    <xf numFmtId="1" fontId="9" fillId="2" borderId="0" xfId="1" applyNumberFormat="1" applyFont="1" applyFill="1" applyBorder="1" applyAlignment="1" applyProtection="1"/>
    <xf numFmtId="0" fontId="26" fillId="2" borderId="0" xfId="0" applyFont="1" applyFill="1" applyProtection="1"/>
    <xf numFmtId="0" fontId="26" fillId="0" borderId="0" xfId="0" applyFont="1" applyProtection="1"/>
    <xf numFmtId="0" fontId="21" fillId="2" borderId="0" xfId="0" applyFont="1" applyFill="1" applyProtection="1"/>
    <xf numFmtId="0" fontId="3" fillId="2" borderId="0" xfId="0" applyFont="1" applyFill="1" applyProtection="1"/>
    <xf numFmtId="0" fontId="22" fillId="2" borderId="0" xfId="0" applyFont="1" applyFill="1" applyProtection="1"/>
    <xf numFmtId="0" fontId="13" fillId="0" borderId="0" xfId="0" applyFont="1" applyProtection="1"/>
    <xf numFmtId="0" fontId="25" fillId="2" borderId="0" xfId="0" applyFont="1" applyFill="1" applyProtection="1"/>
    <xf numFmtId="49" fontId="14" fillId="5" borderId="0" xfId="0" applyNumberFormat="1" applyFont="1" applyFill="1" applyAlignment="1" applyProtection="1"/>
    <xf numFmtId="0" fontId="2" fillId="5" borderId="0" xfId="0" applyFont="1" applyFill="1" applyProtection="1"/>
    <xf numFmtId="49" fontId="13" fillId="5" borderId="0" xfId="0" applyNumberFormat="1" applyFont="1" applyFill="1" applyAlignment="1" applyProtection="1">
      <alignment horizontal="left"/>
    </xf>
    <xf numFmtId="1" fontId="9" fillId="5" borderId="0" xfId="0" applyNumberFormat="1" applyFont="1" applyFill="1" applyBorder="1" applyAlignment="1" applyProtection="1">
      <alignment horizontal="center"/>
    </xf>
    <xf numFmtId="49" fontId="10" fillId="0" borderId="0" xfId="0" applyNumberFormat="1" applyFont="1" applyFill="1" applyAlignment="1" applyProtection="1"/>
    <xf numFmtId="0" fontId="9" fillId="0" borderId="0" xfId="0" applyFont="1" applyFill="1" applyProtection="1"/>
    <xf numFmtId="49" fontId="14" fillId="5" borderId="0" xfId="0" applyNumberFormat="1" applyFont="1" applyFill="1" applyAlignment="1" applyProtection="1">
      <alignment horizontal="left" vertical="top"/>
    </xf>
    <xf numFmtId="49" fontId="14" fillId="0" borderId="0" xfId="0" applyNumberFormat="1" applyFont="1" applyFill="1" applyAlignment="1" applyProtection="1">
      <alignment horizontal="left" vertical="top"/>
    </xf>
    <xf numFmtId="1" fontId="9" fillId="0" borderId="0" xfId="0" applyNumberFormat="1" applyFont="1" applyFill="1" applyBorder="1" applyAlignment="1" applyProtection="1">
      <alignment horizontal="center"/>
    </xf>
    <xf numFmtId="49" fontId="14" fillId="0" borderId="0" xfId="0" applyNumberFormat="1" applyFont="1" applyFill="1" applyAlignment="1" applyProtection="1">
      <alignment horizontal="left"/>
    </xf>
    <xf numFmtId="0" fontId="9" fillId="0" borderId="0" xfId="0" applyFont="1" applyFill="1" applyAlignment="1" applyProtection="1">
      <alignment horizontal="left" wrapText="1"/>
    </xf>
    <xf numFmtId="0" fontId="2" fillId="2" borderId="0" xfId="0" applyFont="1" applyFill="1" applyAlignment="1" applyProtection="1">
      <alignment horizontal="center"/>
    </xf>
    <xf numFmtId="0" fontId="2" fillId="2" borderId="0" xfId="0" applyFont="1" applyFill="1" applyAlignment="1" applyProtection="1">
      <alignment horizontal="left"/>
    </xf>
    <xf numFmtId="0" fontId="8" fillId="2" borderId="0" xfId="0" applyFont="1" applyFill="1" applyAlignment="1" applyProtection="1">
      <alignment horizontal="left"/>
    </xf>
    <xf numFmtId="165" fontId="13" fillId="0" borderId="0" xfId="1" applyNumberFormat="1" applyFont="1" applyFill="1" applyBorder="1" applyAlignment="1" applyProtection="1">
      <alignment horizontal="center" shrinkToFit="1"/>
    </xf>
    <xf numFmtId="0" fontId="0" fillId="0" borderId="0" xfId="0" applyProtection="1"/>
    <xf numFmtId="1" fontId="13" fillId="4" borderId="11" xfId="1" applyNumberFormat="1" applyFont="1" applyFill="1" applyBorder="1" applyAlignment="1" applyProtection="1">
      <alignment horizontal="center" shrinkToFit="1"/>
      <protection locked="0"/>
    </xf>
    <xf numFmtId="165" fontId="13" fillId="4" borderId="10" xfId="1" applyNumberFormat="1" applyFont="1" applyFill="1" applyBorder="1" applyAlignment="1" applyProtection="1">
      <alignment horizontal="center" shrinkToFit="1"/>
      <protection locked="0"/>
    </xf>
    <xf numFmtId="0" fontId="2" fillId="4" borderId="14" xfId="0" applyFont="1" applyFill="1" applyBorder="1" applyAlignment="1" applyProtection="1">
      <alignment shrinkToFit="1"/>
      <protection locked="0"/>
    </xf>
    <xf numFmtId="165" fontId="13" fillId="4" borderId="12" xfId="1" applyNumberFormat="1" applyFont="1" applyFill="1" applyBorder="1" applyAlignment="1" applyProtection="1">
      <alignment horizontal="center" shrinkToFit="1"/>
      <protection locked="0"/>
    </xf>
    <xf numFmtId="165" fontId="13" fillId="4" borderId="12" xfId="1" applyNumberFormat="1" applyFont="1" applyFill="1" applyBorder="1" applyAlignment="1" applyProtection="1">
      <alignment horizontal="center" vertical="center" shrinkToFit="1"/>
      <protection locked="0"/>
    </xf>
    <xf numFmtId="0" fontId="2" fillId="4" borderId="4" xfId="0" applyFont="1" applyFill="1" applyBorder="1" applyAlignment="1" applyProtection="1">
      <alignment shrinkToFit="1"/>
      <protection locked="0"/>
    </xf>
    <xf numFmtId="0" fontId="8" fillId="2" borderId="0" xfId="0" applyFont="1" applyFill="1" applyAlignment="1" applyProtection="1">
      <alignment horizontal="left"/>
    </xf>
    <xf numFmtId="0" fontId="2" fillId="2" borderId="0" xfId="0" applyFont="1" applyFill="1" applyAlignment="1" applyProtection="1">
      <alignment horizontal="left"/>
    </xf>
    <xf numFmtId="49" fontId="13" fillId="5" borderId="0" xfId="0" applyNumberFormat="1" applyFont="1" applyFill="1" applyAlignment="1" applyProtection="1">
      <alignment horizontal="left"/>
    </xf>
    <xf numFmtId="0" fontId="13" fillId="2" borderId="0" xfId="0" applyFont="1" applyFill="1" applyAlignment="1" applyProtection="1">
      <alignment horizontal="left"/>
    </xf>
    <xf numFmtId="0" fontId="6" fillId="2" borderId="20" xfId="0" applyFont="1" applyFill="1" applyBorder="1" applyAlignment="1" applyProtection="1">
      <alignment vertical="top"/>
    </xf>
    <xf numFmtId="0" fontId="6" fillId="2" borderId="21" xfId="0" applyFont="1" applyFill="1" applyBorder="1" applyAlignment="1" applyProtection="1">
      <alignment vertical="top"/>
    </xf>
    <xf numFmtId="0" fontId="6" fillId="2" borderId="1" xfId="0" applyFont="1" applyFill="1" applyBorder="1" applyAlignment="1" applyProtection="1"/>
    <xf numFmtId="0" fontId="22" fillId="2" borderId="0" xfId="0" applyFont="1" applyFill="1" applyAlignment="1" applyProtection="1">
      <alignment horizontal="left"/>
    </xf>
    <xf numFmtId="0" fontId="25" fillId="2" borderId="0" xfId="0" applyFont="1" applyFill="1" applyAlignment="1" applyProtection="1">
      <alignment horizontal="left"/>
    </xf>
    <xf numFmtId="0" fontId="13" fillId="2" borderId="0" xfId="0" applyFont="1" applyFill="1" applyAlignment="1" applyProtection="1">
      <alignment horizontal="left"/>
    </xf>
    <xf numFmtId="0" fontId="16"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alignment horizontal="left"/>
    </xf>
    <xf numFmtId="0" fontId="2" fillId="2" borderId="0" xfId="0" applyFont="1" applyFill="1" applyBorder="1" applyAlignment="1" applyProtection="1">
      <alignment horizontal="left" wrapText="1"/>
    </xf>
    <xf numFmtId="49" fontId="13" fillId="2" borderId="0" xfId="0" applyNumberFormat="1" applyFont="1" applyFill="1" applyAlignment="1" applyProtection="1">
      <alignment horizontal="left"/>
    </xf>
    <xf numFmtId="14" fontId="2" fillId="4" borderId="4" xfId="1" applyNumberFormat="1" applyFont="1" applyFill="1" applyBorder="1" applyAlignment="1" applyProtection="1">
      <alignment shrinkToFit="1"/>
      <protection locked="0"/>
    </xf>
    <xf numFmtId="14" fontId="2" fillId="4" borderId="3" xfId="1" applyNumberFormat="1" applyFont="1" applyFill="1" applyBorder="1" applyAlignment="1" applyProtection="1">
      <alignment shrinkToFit="1"/>
      <protection locked="0"/>
    </xf>
    <xf numFmtId="1" fontId="3" fillId="4" borderId="3" xfId="1" applyNumberFormat="1" applyFont="1" applyFill="1" applyBorder="1" applyAlignment="1" applyProtection="1">
      <alignment shrinkToFit="1"/>
      <protection locked="0"/>
    </xf>
    <xf numFmtId="0" fontId="2" fillId="4" borderId="4" xfId="0" applyFont="1" applyFill="1" applyBorder="1" applyAlignment="1" applyProtection="1">
      <alignment shrinkToFit="1"/>
      <protection locked="0"/>
    </xf>
    <xf numFmtId="0" fontId="2" fillId="4" borderId="3" xfId="0" applyFont="1" applyFill="1" applyBorder="1" applyAlignment="1" applyProtection="1">
      <alignment shrinkToFit="1"/>
      <protection locked="0"/>
    </xf>
    <xf numFmtId="1" fontId="3" fillId="4" borderId="7" xfId="1" applyNumberFormat="1" applyFont="1" applyFill="1" applyBorder="1" applyAlignment="1" applyProtection="1">
      <alignment shrinkToFit="1"/>
      <protection locked="0"/>
    </xf>
    <xf numFmtId="0" fontId="0" fillId="0" borderId="3" xfId="0" applyBorder="1" applyAlignment="1" applyProtection="1">
      <alignment shrinkToFit="1"/>
      <protection locked="0"/>
    </xf>
    <xf numFmtId="1" fontId="2" fillId="4" borderId="1" xfId="1" applyNumberFormat="1" applyFont="1" applyFill="1" applyBorder="1" applyAlignment="1" applyProtection="1">
      <alignment vertical="top" wrapText="1" shrinkToFit="1"/>
      <protection locked="0"/>
    </xf>
    <xf numFmtId="1" fontId="2" fillId="4" borderId="0" xfId="1" applyNumberFormat="1" applyFont="1" applyFill="1" applyBorder="1" applyAlignment="1" applyProtection="1">
      <alignment vertical="top" wrapText="1" shrinkToFit="1"/>
      <protection locked="0"/>
    </xf>
    <xf numFmtId="1" fontId="2" fillId="4" borderId="16" xfId="1" applyNumberFormat="1" applyFont="1" applyFill="1" applyBorder="1" applyAlignment="1" applyProtection="1">
      <alignment vertical="top" wrapText="1" shrinkToFit="1"/>
      <protection locked="0"/>
    </xf>
    <xf numFmtId="0" fontId="6" fillId="2" borderId="15" xfId="0" applyFont="1" applyFill="1" applyBorder="1" applyAlignment="1" applyProtection="1">
      <alignment vertical="top"/>
    </xf>
    <xf numFmtId="0" fontId="29" fillId="2" borderId="0" xfId="3" applyFont="1" applyFill="1" applyAlignment="1" applyProtection="1">
      <alignment horizontal="right"/>
    </xf>
    <xf numFmtId="0" fontId="26" fillId="0" borderId="0" xfId="0" applyFont="1" applyAlignment="1" applyProtection="1">
      <alignment horizontal="right"/>
    </xf>
    <xf numFmtId="1" fontId="3" fillId="4" borderId="22" xfId="1" applyNumberFormat="1" applyFont="1" applyFill="1" applyBorder="1" applyAlignment="1" applyProtection="1">
      <alignment shrinkToFit="1"/>
      <protection locked="0"/>
    </xf>
    <xf numFmtId="49" fontId="13" fillId="5" borderId="0" xfId="0" applyNumberFormat="1" applyFont="1" applyFill="1" applyAlignment="1" applyProtection="1">
      <alignment horizontal="left"/>
    </xf>
    <xf numFmtId="165" fontId="13" fillId="4" borderId="18" xfId="1" applyNumberFormat="1" applyFont="1" applyFill="1" applyBorder="1" applyAlignment="1" applyProtection="1">
      <alignment horizontal="center" vertical="center" shrinkToFit="1"/>
      <protection locked="0"/>
    </xf>
    <xf numFmtId="165" fontId="13" fillId="4" borderId="17" xfId="1" applyNumberFormat="1" applyFont="1" applyFill="1" applyBorder="1" applyAlignment="1" applyProtection="1">
      <alignment horizontal="center" vertical="center" shrinkToFit="1"/>
      <protection locked="0"/>
    </xf>
    <xf numFmtId="165" fontId="13" fillId="4" borderId="11" xfId="1" applyNumberFormat="1" applyFont="1" applyFill="1" applyBorder="1" applyAlignment="1" applyProtection="1">
      <alignment horizontal="center" vertical="center" shrinkToFit="1"/>
      <protection locked="0"/>
    </xf>
    <xf numFmtId="165" fontId="13" fillId="4" borderId="19" xfId="1" applyNumberFormat="1" applyFont="1" applyFill="1" applyBorder="1" applyAlignment="1" applyProtection="1">
      <alignment horizontal="center" vertical="center" shrinkToFit="1"/>
      <protection locked="0"/>
    </xf>
    <xf numFmtId="0" fontId="9" fillId="5" borderId="0" xfId="0" applyFont="1" applyFill="1" applyAlignment="1" applyProtection="1">
      <alignment horizontal="left" wrapText="1"/>
    </xf>
    <xf numFmtId="0" fontId="9" fillId="0" borderId="0" xfId="0" applyFont="1" applyFill="1" applyAlignment="1" applyProtection="1">
      <alignment horizontal="left" wrapText="1"/>
    </xf>
    <xf numFmtId="0" fontId="9" fillId="5" borderId="0" xfId="0" applyFont="1" applyFill="1" applyAlignment="1" applyProtection="1">
      <alignment horizontal="left" wrapText="1" indent="2"/>
    </xf>
    <xf numFmtId="49" fontId="9" fillId="0" borderId="0" xfId="0" applyNumberFormat="1" applyFont="1" applyFill="1" applyAlignment="1" applyProtection="1">
      <alignment horizontal="left"/>
    </xf>
    <xf numFmtId="0" fontId="27" fillId="2" borderId="0" xfId="0" applyFont="1" applyFill="1" applyAlignment="1" applyProtection="1">
      <alignment horizontal="center"/>
    </xf>
    <xf numFmtId="0" fontId="29" fillId="2" borderId="0" xfId="3" applyFont="1" applyFill="1" applyAlignment="1" applyProtection="1">
      <alignment horizontal="right" wrapText="1"/>
    </xf>
    <xf numFmtId="0" fontId="26" fillId="0" borderId="0" xfId="0" applyFont="1" applyAlignment="1" applyProtection="1">
      <alignment wrapText="1"/>
    </xf>
    <xf numFmtId="0" fontId="26" fillId="2" borderId="0" xfId="0" applyFont="1" applyFill="1" applyAlignment="1" applyProtection="1">
      <alignment horizontal="center"/>
    </xf>
    <xf numFmtId="0" fontId="9" fillId="0" borderId="0" xfId="0" applyFont="1" applyFill="1" applyAlignment="1" applyProtection="1">
      <alignment horizontal="left" wrapText="1" indent="2"/>
    </xf>
    <xf numFmtId="0" fontId="8" fillId="2" borderId="0" xfId="0" applyFont="1" applyFill="1" applyAlignment="1" applyProtection="1">
      <alignment horizontal="left"/>
    </xf>
    <xf numFmtId="0" fontId="2" fillId="2" borderId="0" xfId="0" applyFont="1" applyFill="1" applyAlignment="1" applyProtection="1">
      <alignment horizontal="left"/>
    </xf>
    <xf numFmtId="0" fontId="25" fillId="4" borderId="6" xfId="0" applyFont="1" applyFill="1" applyBorder="1" applyAlignment="1" applyProtection="1">
      <alignment horizontal="left" shrinkToFit="1"/>
      <protection locked="0"/>
    </xf>
    <xf numFmtId="0" fontId="25" fillId="4" borderId="23" xfId="0" applyFont="1" applyFill="1" applyBorder="1" applyAlignment="1" applyProtection="1">
      <alignment horizontal="left" shrinkToFit="1"/>
      <protection locked="0"/>
    </xf>
  </cellXfs>
  <cellStyles count="4">
    <cellStyle name="Currency" xfId="1" builtinId="4"/>
    <cellStyle name="Hyperlink" xfId="3" builtinId="8"/>
    <cellStyle name="Normal" xfId="0" builtinId="0"/>
    <cellStyle name="Percent" xfId="2"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00899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710611</xdr:colOff>
      <xdr:row>1</xdr:row>
      <xdr:rowOff>18729</xdr:rowOff>
    </xdr:from>
    <xdr:to>
      <xdr:col>5</xdr:col>
      <xdr:colOff>767579</xdr:colOff>
      <xdr:row>5</xdr:row>
      <xdr:rowOff>46183</xdr:rowOff>
    </xdr:to>
    <xdr:pic>
      <xdr:nvPicPr>
        <xdr:cNvPr id="2" name="Picture 1">
          <a:extLst>
            <a:ext uri="{FF2B5EF4-FFF2-40B4-BE49-F238E27FC236}">
              <a16:creationId xmlns:a16="http://schemas.microsoft.com/office/drawing/2014/main" id="{F000C9B9-3347-AF4A-A807-1B64265B1BA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03" t="18161" r="9744" b="12366"/>
        <a:stretch/>
      </xdr:blipFill>
      <xdr:spPr bwMode="auto">
        <a:xfrm>
          <a:off x="2539411" y="209229"/>
          <a:ext cx="1735871" cy="78945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723900</xdr:colOff>
      <xdr:row>56</xdr:row>
      <xdr:rowOff>25400</xdr:rowOff>
    </xdr:from>
    <xdr:to>
      <xdr:col>5</xdr:col>
      <xdr:colOff>780868</xdr:colOff>
      <xdr:row>60</xdr:row>
      <xdr:rowOff>52855</xdr:rowOff>
    </xdr:to>
    <xdr:pic>
      <xdr:nvPicPr>
        <xdr:cNvPr id="4" name="Picture 3">
          <a:extLst>
            <a:ext uri="{FF2B5EF4-FFF2-40B4-BE49-F238E27FC236}">
              <a16:creationId xmlns:a16="http://schemas.microsoft.com/office/drawing/2014/main" id="{9653D617-7356-D746-8BBA-7F8BA0790AF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03" t="18161" r="9744" b="12366"/>
        <a:stretch/>
      </xdr:blipFill>
      <xdr:spPr bwMode="auto">
        <a:xfrm>
          <a:off x="2857500" y="10033000"/>
          <a:ext cx="1740894" cy="78945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i.wilsonville.or.us/" TargetMode="External"/><Relationship Id="rId2" Type="http://schemas.openxmlformats.org/officeDocument/2006/relationships/hyperlink" Target="mailto:info@ci.wilsonville.or.us" TargetMode="External"/><Relationship Id="rId1" Type="http://schemas.openxmlformats.org/officeDocument/2006/relationships/hyperlink" Target="http://www.ci.wilsonville.or.u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ci.wilsonville.or.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showGridLines="0" tabSelected="1" view="pageBreakPreview" zoomScaleNormal="100" zoomScaleSheetLayoutView="100" zoomScalePageLayoutView="108" workbookViewId="0">
      <selection activeCell="C68" sqref="C68:G68"/>
    </sheetView>
  </sheetViews>
  <sheetFormatPr defaultColWidth="10.875" defaultRowHeight="15"/>
  <cols>
    <col min="1" max="1" width="5" style="58" customWidth="1"/>
    <col min="2" max="2" width="8" style="58" customWidth="1"/>
    <col min="3" max="3" width="17" style="58" customWidth="1"/>
    <col min="4" max="4" width="12.375" style="58" customWidth="1"/>
    <col min="5" max="5" width="9.5" style="58" customWidth="1"/>
    <col min="6" max="6" width="10.375" style="58" customWidth="1"/>
    <col min="7" max="7" width="17.625" style="58" customWidth="1"/>
    <col min="8" max="8" width="0.5" style="58" customWidth="1"/>
    <col min="9" max="9" width="12.375" style="58" customWidth="1"/>
    <col min="10" max="16384" width="10.875" style="4"/>
  </cols>
  <sheetData>
    <row r="1" spans="1:9">
      <c r="A1" s="2" t="s">
        <v>69</v>
      </c>
      <c r="B1" s="2"/>
      <c r="C1" s="3"/>
      <c r="D1" s="3"/>
      <c r="E1" s="3"/>
      <c r="F1" s="3"/>
      <c r="G1" s="3"/>
      <c r="H1" s="3"/>
      <c r="I1" s="3"/>
    </row>
    <row r="2" spans="1:9">
      <c r="A2" s="5"/>
      <c r="B2" s="5"/>
      <c r="C2" s="5"/>
      <c r="D2" s="5"/>
      <c r="E2" s="5"/>
      <c r="F2" s="5"/>
      <c r="G2" s="5"/>
      <c r="H2" s="5"/>
      <c r="I2" s="5"/>
    </row>
    <row r="6" spans="1:9" s="6" customFormat="1" ht="18.75">
      <c r="A6" s="94" t="s">
        <v>8</v>
      </c>
      <c r="B6" s="94"/>
      <c r="C6" s="94"/>
      <c r="D6" s="94"/>
      <c r="E6" s="94"/>
      <c r="F6" s="94"/>
      <c r="G6" s="94"/>
      <c r="H6" s="94"/>
      <c r="I6" s="94"/>
    </row>
    <row r="7" spans="1:9" s="7" customFormat="1" ht="74.099999999999994" customHeight="1">
      <c r="A7" s="97" t="s">
        <v>77</v>
      </c>
      <c r="B7" s="97"/>
      <c r="C7" s="97"/>
      <c r="D7" s="97"/>
      <c r="E7" s="97"/>
      <c r="F7" s="97"/>
      <c r="G7" s="97"/>
      <c r="H7" s="97"/>
      <c r="I7" s="97"/>
    </row>
    <row r="8" spans="1:9" s="9" customFormat="1" ht="8.25">
      <c r="A8" s="8"/>
      <c r="B8" s="8"/>
      <c r="C8" s="8"/>
      <c r="D8" s="8"/>
      <c r="E8" s="8"/>
      <c r="F8" s="8"/>
      <c r="G8" s="8"/>
      <c r="H8" s="8"/>
      <c r="I8" s="8"/>
    </row>
    <row r="9" spans="1:9" s="7" customFormat="1">
      <c r="A9" s="10" t="s">
        <v>5</v>
      </c>
      <c r="B9" s="10"/>
      <c r="C9" s="10"/>
      <c r="D9" s="11"/>
      <c r="E9" s="11"/>
      <c r="F9" s="11"/>
      <c r="G9" s="11"/>
      <c r="H9" s="11"/>
      <c r="I9" s="11"/>
    </row>
    <row r="10" spans="1:9" s="7" customFormat="1">
      <c r="A10" s="12" t="s">
        <v>33</v>
      </c>
      <c r="B10" s="12"/>
      <c r="C10" s="13"/>
      <c r="D10" s="11"/>
      <c r="E10" s="11"/>
      <c r="F10" s="11"/>
      <c r="G10" s="11"/>
      <c r="H10" s="11"/>
      <c r="I10" s="11"/>
    </row>
    <row r="11" spans="1:9" s="9" customFormat="1" ht="8.25">
      <c r="A11" s="14"/>
      <c r="B11" s="14"/>
      <c r="C11" s="14"/>
      <c r="D11" s="15"/>
      <c r="E11" s="15"/>
      <c r="F11" s="15"/>
      <c r="G11" s="15"/>
      <c r="H11" s="15"/>
      <c r="I11" s="15"/>
    </row>
    <row r="12" spans="1:9" s="19" customFormat="1" ht="11.25">
      <c r="A12" s="16" t="s">
        <v>78</v>
      </c>
      <c r="B12" s="16"/>
      <c r="C12" s="16"/>
      <c r="D12" s="16"/>
      <c r="E12" s="16"/>
      <c r="F12" s="17"/>
      <c r="G12" s="17"/>
      <c r="H12" s="18" t="s">
        <v>0</v>
      </c>
      <c r="I12" s="17"/>
    </row>
    <row r="13" spans="1:9">
      <c r="A13" s="101"/>
      <c r="B13" s="101"/>
      <c r="C13" s="101"/>
      <c r="D13" s="101"/>
      <c r="E13" s="101"/>
      <c r="F13" s="101"/>
      <c r="G13" s="104"/>
      <c r="H13" s="99"/>
      <c r="I13" s="100"/>
    </row>
    <row r="14" spans="1:9" s="19" customFormat="1" ht="11.25">
      <c r="A14" s="16" t="s">
        <v>79</v>
      </c>
      <c r="B14" s="16"/>
      <c r="C14" s="16"/>
      <c r="D14" s="88" t="s">
        <v>80</v>
      </c>
      <c r="E14" s="16"/>
      <c r="F14" s="89"/>
      <c r="G14" s="18" t="s">
        <v>4</v>
      </c>
      <c r="H14" s="16"/>
      <c r="I14" s="90"/>
    </row>
    <row r="15" spans="1:9">
      <c r="A15" s="101"/>
      <c r="B15" s="101"/>
      <c r="C15" s="101"/>
      <c r="D15" s="112"/>
      <c r="E15" s="101"/>
      <c r="F15" s="104"/>
      <c r="G15" s="102"/>
      <c r="H15" s="103"/>
      <c r="I15" s="103"/>
    </row>
    <row r="16" spans="1:9" s="19" customFormat="1" ht="11.25">
      <c r="A16" s="16" t="s">
        <v>1</v>
      </c>
      <c r="B16" s="16"/>
      <c r="C16" s="16"/>
      <c r="D16" s="16"/>
      <c r="E16" s="18" t="s">
        <v>2</v>
      </c>
      <c r="F16" s="20" t="s">
        <v>9</v>
      </c>
      <c r="G16" s="18" t="s">
        <v>3</v>
      </c>
      <c r="H16" s="16"/>
      <c r="I16" s="90"/>
    </row>
    <row r="17" spans="1:9" ht="15.75">
      <c r="A17" s="101"/>
      <c r="B17" s="101"/>
      <c r="C17" s="101"/>
      <c r="D17" s="101"/>
      <c r="E17" s="83" t="s">
        <v>34</v>
      </c>
      <c r="F17" s="80" t="s">
        <v>10</v>
      </c>
      <c r="G17" s="102"/>
      <c r="H17" s="105"/>
      <c r="I17" s="105"/>
    </row>
    <row r="18" spans="1:9" s="19" customFormat="1" ht="11.25">
      <c r="A18" s="109" t="s">
        <v>32</v>
      </c>
      <c r="B18" s="109"/>
      <c r="C18" s="109"/>
      <c r="D18" s="109"/>
      <c r="E18" s="109"/>
      <c r="F18" s="109"/>
      <c r="G18" s="109"/>
      <c r="H18" s="109"/>
      <c r="I18" s="109"/>
    </row>
    <row r="19" spans="1:9" ht="14.1" customHeight="1">
      <c r="A19" s="106"/>
      <c r="B19" s="106"/>
      <c r="C19" s="106"/>
      <c r="D19" s="106"/>
      <c r="E19" s="106"/>
      <c r="F19" s="106"/>
      <c r="G19" s="106"/>
      <c r="H19" s="106"/>
      <c r="I19" s="106"/>
    </row>
    <row r="20" spans="1:9" ht="14.1" customHeight="1">
      <c r="A20" s="107"/>
      <c r="B20" s="107"/>
      <c r="C20" s="107"/>
      <c r="D20" s="107"/>
      <c r="E20" s="107"/>
      <c r="F20" s="107"/>
      <c r="G20" s="107"/>
      <c r="H20" s="107"/>
      <c r="I20" s="107"/>
    </row>
    <row r="21" spans="1:9" ht="14.1" customHeight="1">
      <c r="A21" s="107"/>
      <c r="B21" s="107"/>
      <c r="C21" s="107"/>
      <c r="D21" s="107"/>
      <c r="E21" s="107"/>
      <c r="F21" s="107"/>
      <c r="G21" s="107"/>
      <c r="H21" s="107"/>
      <c r="I21" s="107"/>
    </row>
    <row r="22" spans="1:9" ht="14.1" customHeight="1">
      <c r="A22" s="107"/>
      <c r="B22" s="107"/>
      <c r="C22" s="107"/>
      <c r="D22" s="107"/>
      <c r="E22" s="107"/>
      <c r="F22" s="107"/>
      <c r="G22" s="107"/>
      <c r="H22" s="107"/>
      <c r="I22" s="107"/>
    </row>
    <row r="23" spans="1:9" ht="14.1" customHeight="1">
      <c r="A23" s="108"/>
      <c r="B23" s="108"/>
      <c r="C23" s="108"/>
      <c r="D23" s="108"/>
      <c r="E23" s="108"/>
      <c r="F23" s="108"/>
      <c r="G23" s="108"/>
      <c r="H23" s="108"/>
      <c r="I23" s="108"/>
    </row>
    <row r="24" spans="1:9" s="23" customFormat="1" ht="8.25">
      <c r="A24" s="21"/>
      <c r="B24" s="21"/>
      <c r="C24" s="21"/>
      <c r="D24" s="21"/>
      <c r="E24" s="22"/>
      <c r="F24" s="22"/>
      <c r="G24" s="22"/>
      <c r="H24" s="21"/>
      <c r="I24" s="21"/>
    </row>
    <row r="25" spans="1:9" s="27" customFormat="1" ht="12.75">
      <c r="A25" s="24" t="s">
        <v>7</v>
      </c>
      <c r="B25" s="24"/>
      <c r="C25" s="24"/>
      <c r="D25" s="25"/>
      <c r="E25" s="26"/>
      <c r="F25" s="26"/>
      <c r="G25" s="26"/>
      <c r="H25" s="25"/>
      <c r="I25" s="25"/>
    </row>
    <row r="26" spans="1:9" s="27" customFormat="1" ht="12.75">
      <c r="A26" s="98" t="s">
        <v>66</v>
      </c>
      <c r="B26" s="98"/>
      <c r="C26" s="98"/>
      <c r="D26" s="98"/>
      <c r="E26" s="98"/>
      <c r="F26" s="98"/>
      <c r="G26" s="98"/>
      <c r="H26" s="28"/>
      <c r="I26" s="1">
        <f>I92</f>
        <v>20000000</v>
      </c>
    </row>
    <row r="27" spans="1:9" s="27" customFormat="1" ht="12.75">
      <c r="A27" s="95" t="s">
        <v>70</v>
      </c>
      <c r="B27" s="95"/>
      <c r="C27" s="95"/>
      <c r="D27" s="95"/>
      <c r="E27" s="95"/>
      <c r="F27" s="95"/>
      <c r="G27" s="95"/>
      <c r="H27" s="28"/>
      <c r="I27" s="78">
        <v>150</v>
      </c>
    </row>
    <row r="28" spans="1:9" s="27" customFormat="1" ht="12.75">
      <c r="A28" s="95" t="s">
        <v>26</v>
      </c>
      <c r="B28" s="95"/>
      <c r="C28" s="95"/>
      <c r="D28" s="95"/>
      <c r="E28" s="95"/>
      <c r="F28" s="95"/>
      <c r="G28" s="95"/>
      <c r="H28" s="28"/>
      <c r="I28" s="79">
        <v>70000</v>
      </c>
    </row>
    <row r="29" spans="1:9" s="27" customFormat="1" ht="12.75">
      <c r="A29" s="95" t="s">
        <v>11</v>
      </c>
      <c r="B29" s="95"/>
      <c r="C29" s="95"/>
      <c r="D29" s="95"/>
      <c r="E29" s="95"/>
      <c r="F29" s="95"/>
      <c r="G29" s="95"/>
      <c r="H29" s="28"/>
      <c r="I29" s="78">
        <v>0</v>
      </c>
    </row>
    <row r="30" spans="1:9" s="27" customFormat="1" ht="12.75">
      <c r="A30" s="95" t="s">
        <v>67</v>
      </c>
      <c r="B30" s="95"/>
      <c r="C30" s="95"/>
      <c r="D30" s="95"/>
      <c r="E30" s="95"/>
      <c r="F30" s="95"/>
      <c r="G30" s="95"/>
      <c r="H30" s="28"/>
      <c r="I30" s="29" t="str">
        <f>I83</f>
        <v>No</v>
      </c>
    </row>
    <row r="31" spans="1:9" s="27" customFormat="1" ht="12.75">
      <c r="A31" s="95" t="s">
        <v>86</v>
      </c>
      <c r="B31" s="95"/>
      <c r="C31" s="95"/>
      <c r="D31" s="95"/>
      <c r="E31" s="95"/>
      <c r="F31" s="95"/>
      <c r="G31" s="95"/>
      <c r="H31" s="28"/>
      <c r="I31" s="30">
        <f>IF(F17="Clackamas",E32,IF(F17="Washington",E33,"Choose County"))</f>
        <v>59586</v>
      </c>
    </row>
    <row r="32" spans="1:9" s="27" customFormat="1" ht="12.75">
      <c r="A32" s="31"/>
      <c r="B32" s="87"/>
      <c r="C32" s="32" t="s">
        <v>12</v>
      </c>
      <c r="D32" s="33"/>
      <c r="E32" s="34">
        <v>59586</v>
      </c>
      <c r="F32" s="31"/>
      <c r="G32" s="31"/>
      <c r="H32" s="28"/>
      <c r="I32" s="30"/>
    </row>
    <row r="33" spans="1:9" s="27" customFormat="1" ht="12.75">
      <c r="A33" s="31"/>
      <c r="B33" s="87"/>
      <c r="C33" s="32" t="s">
        <v>13</v>
      </c>
      <c r="D33" s="33"/>
      <c r="E33" s="34">
        <v>79900</v>
      </c>
      <c r="F33" s="31"/>
      <c r="G33" s="93"/>
      <c r="H33" s="28"/>
      <c r="I33" s="30"/>
    </row>
    <row r="34" spans="1:9" s="27" customFormat="1" ht="12.75">
      <c r="A34" s="95" t="s">
        <v>18</v>
      </c>
      <c r="B34" s="95"/>
      <c r="C34" s="95"/>
      <c r="D34" s="95"/>
      <c r="E34" s="95"/>
      <c r="F34" s="95"/>
      <c r="G34" s="95"/>
      <c r="H34" s="28"/>
      <c r="I34" s="35">
        <f>I28/I31</f>
        <v>1.1747725975900378</v>
      </c>
    </row>
    <row r="35" spans="1:9" s="27" customFormat="1" ht="12.75">
      <c r="A35" s="96" t="s">
        <v>27</v>
      </c>
      <c r="B35" s="96"/>
      <c r="C35" s="96"/>
      <c r="D35" s="96"/>
      <c r="E35" s="96"/>
      <c r="F35" s="96"/>
      <c r="G35" s="96"/>
      <c r="H35" s="28"/>
      <c r="I35" s="36">
        <f>IF($I$34&lt;100%,E36,IF(AND($I$34&gt;=100%,$I$34&lt;125%),E37,IF(AND($I$34&gt;=125%,$I$34&lt;150%),E38,IF($I$34&gt;=150%,E39))))</f>
        <v>0.2</v>
      </c>
    </row>
    <row r="36" spans="1:9" s="27" customFormat="1" ht="12.75">
      <c r="A36" s="37"/>
      <c r="B36" s="37"/>
      <c r="C36" s="38" t="s">
        <v>14</v>
      </c>
      <c r="D36" s="33"/>
      <c r="E36" s="39">
        <v>0</v>
      </c>
      <c r="F36" s="37"/>
      <c r="G36" s="37"/>
      <c r="H36" s="40"/>
      <c r="I36" s="41"/>
    </row>
    <row r="37" spans="1:9" s="27" customFormat="1" ht="12.75">
      <c r="A37" s="37"/>
      <c r="B37" s="37"/>
      <c r="C37" s="38" t="s">
        <v>15</v>
      </c>
      <c r="D37" s="33"/>
      <c r="E37" s="42">
        <v>0.2</v>
      </c>
      <c r="F37" s="37"/>
      <c r="G37" s="37"/>
      <c r="H37" s="40"/>
      <c r="I37" s="43"/>
    </row>
    <row r="38" spans="1:9" s="27" customFormat="1" ht="12.75">
      <c r="A38" s="37"/>
      <c r="B38" s="37"/>
      <c r="C38" s="38" t="s">
        <v>16</v>
      </c>
      <c r="D38" s="33"/>
      <c r="E38" s="42">
        <v>0.4</v>
      </c>
      <c r="F38" s="37"/>
      <c r="G38" s="37"/>
      <c r="H38" s="40"/>
      <c r="I38" s="44"/>
    </row>
    <row r="39" spans="1:9" s="27" customFormat="1" ht="12.75">
      <c r="A39" s="37"/>
      <c r="B39" s="37"/>
      <c r="C39" s="38" t="s">
        <v>17</v>
      </c>
      <c r="D39" s="33"/>
      <c r="E39" s="42">
        <v>0.6</v>
      </c>
      <c r="F39" s="37"/>
      <c r="G39" s="37"/>
      <c r="H39" s="40"/>
      <c r="I39" s="44"/>
    </row>
    <row r="40" spans="1:9" s="27" customFormat="1" ht="12.75">
      <c r="A40" s="45" t="s">
        <v>6</v>
      </c>
      <c r="B40" s="45"/>
      <c r="C40" s="45"/>
      <c r="D40" s="33"/>
      <c r="E40" s="37"/>
      <c r="F40" s="37"/>
      <c r="G40" s="37"/>
      <c r="H40" s="40"/>
      <c r="I40" s="44"/>
    </row>
    <row r="41" spans="1:9" s="27" customFormat="1" ht="12.75">
      <c r="A41" s="96" t="s">
        <v>22</v>
      </c>
      <c r="B41" s="96"/>
      <c r="C41" s="96"/>
      <c r="D41" s="96"/>
      <c r="E41" s="96"/>
      <c r="F41" s="96"/>
      <c r="G41" s="96"/>
      <c r="H41" s="46"/>
      <c r="I41" s="47">
        <f>ROUNDUP(I26/500000,0)</f>
        <v>40</v>
      </c>
    </row>
    <row r="42" spans="1:9" s="27" customFormat="1" ht="12.75">
      <c r="A42" s="96" t="s">
        <v>19</v>
      </c>
      <c r="B42" s="96"/>
      <c r="C42" s="96"/>
      <c r="D42" s="96"/>
      <c r="E42" s="96"/>
      <c r="F42" s="96"/>
      <c r="G42" s="96"/>
      <c r="H42" s="48"/>
      <c r="I42" s="49">
        <f>ROUNDUP(I27*I35,0)</f>
        <v>30</v>
      </c>
    </row>
    <row r="43" spans="1:9" s="27" customFormat="1" ht="12.75">
      <c r="A43" s="96" t="s">
        <v>20</v>
      </c>
      <c r="B43" s="96"/>
      <c r="C43" s="96"/>
      <c r="D43" s="96"/>
      <c r="E43" s="96"/>
      <c r="F43" s="96"/>
      <c r="G43" s="96"/>
      <c r="H43" s="48"/>
      <c r="I43" s="50">
        <f>MIN(4,I29*0.5)</f>
        <v>0</v>
      </c>
    </row>
    <row r="44" spans="1:9" s="27" customFormat="1" ht="12.75">
      <c r="A44" s="96" t="s">
        <v>29</v>
      </c>
      <c r="B44" s="96"/>
      <c r="C44" s="96"/>
      <c r="D44" s="96"/>
      <c r="E44" s="96"/>
      <c r="F44" s="96"/>
      <c r="G44" s="96"/>
      <c r="H44" s="48"/>
      <c r="I44" s="51">
        <f>IF(I30="Yes",4,0)</f>
        <v>0</v>
      </c>
    </row>
    <row r="45" spans="1:9" s="27" customFormat="1" ht="12.75">
      <c r="A45" s="96" t="s">
        <v>30</v>
      </c>
      <c r="B45" s="96"/>
      <c r="C45" s="96"/>
      <c r="D45" s="96"/>
      <c r="E45" s="96"/>
      <c r="F45" s="96"/>
      <c r="G45" s="96"/>
      <c r="H45" s="48"/>
      <c r="I45" s="50">
        <f>SUM(I41:I44)</f>
        <v>70</v>
      </c>
    </row>
    <row r="46" spans="1:9" s="27" customFormat="1" ht="12.75">
      <c r="A46" s="96" t="s">
        <v>21</v>
      </c>
      <c r="B46" s="96"/>
      <c r="C46" s="96"/>
      <c r="D46" s="96"/>
      <c r="E46" s="96"/>
      <c r="F46" s="96"/>
      <c r="G46" s="96"/>
      <c r="H46" s="48"/>
      <c r="I46" s="52" t="str">
        <f>IF($I$45&lt;60,"No",IF(AND($I$45&gt;=60,$I$45&lt;80),"Partial",IF($I$45&gt;=80,"Yes")))</f>
        <v>Partial</v>
      </c>
    </row>
    <row r="47" spans="1:9" s="27" customFormat="1" ht="12.75">
      <c r="A47" s="33"/>
      <c r="B47" s="33"/>
      <c r="C47" s="38" t="s">
        <v>23</v>
      </c>
      <c r="D47" s="38"/>
      <c r="E47" s="33"/>
      <c r="F47" s="33"/>
      <c r="G47" s="33"/>
      <c r="H47" s="48"/>
      <c r="I47" s="53"/>
    </row>
    <row r="48" spans="1:9" s="27" customFormat="1" ht="12.75">
      <c r="A48" s="33"/>
      <c r="B48" s="33"/>
      <c r="C48" s="38" t="s">
        <v>24</v>
      </c>
      <c r="D48" s="38"/>
      <c r="E48" s="33"/>
      <c r="F48" s="33"/>
      <c r="G48" s="33"/>
      <c r="H48" s="48"/>
      <c r="I48" s="54"/>
    </row>
    <row r="49" spans="1:9" s="27" customFormat="1" ht="12.75">
      <c r="A49" s="33"/>
      <c r="B49" s="33"/>
      <c r="C49" s="38" t="s">
        <v>25</v>
      </c>
      <c r="D49" s="38"/>
      <c r="E49" s="33"/>
      <c r="F49" s="33"/>
      <c r="G49" s="33"/>
      <c r="H49" s="48"/>
      <c r="I49" s="48"/>
    </row>
    <row r="50" spans="1:9" s="27" customFormat="1" ht="12.75">
      <c r="A50" s="33"/>
      <c r="B50" s="33"/>
      <c r="C50" s="38"/>
      <c r="D50" s="38"/>
      <c r="E50" s="33"/>
      <c r="F50" s="33"/>
      <c r="G50" s="33"/>
      <c r="H50" s="48"/>
      <c r="I50" s="48"/>
    </row>
    <row r="51" spans="1:9" s="27" customFormat="1" ht="12.75">
      <c r="A51" s="33"/>
      <c r="B51" s="33"/>
      <c r="C51" s="38"/>
      <c r="D51" s="38"/>
      <c r="E51" s="33"/>
      <c r="F51" s="33"/>
      <c r="G51" s="33"/>
      <c r="H51" s="48"/>
      <c r="I51" s="48"/>
    </row>
    <row r="52" spans="1:9" s="27" customFormat="1" ht="12.75">
      <c r="A52" s="33"/>
      <c r="B52" s="33"/>
      <c r="C52" s="38"/>
      <c r="D52" s="38"/>
      <c r="E52" s="33"/>
      <c r="F52" s="33"/>
      <c r="G52" s="33"/>
      <c r="H52" s="48"/>
      <c r="I52" s="48"/>
    </row>
    <row r="53" spans="1:9" s="56" customFormat="1" ht="12.75">
      <c r="A53" s="55" t="s">
        <v>71</v>
      </c>
      <c r="B53" s="55"/>
      <c r="C53" s="55"/>
      <c r="D53" s="122" t="s">
        <v>73</v>
      </c>
      <c r="E53" s="122"/>
      <c r="F53" s="122"/>
      <c r="G53" s="123" t="s">
        <v>75</v>
      </c>
      <c r="H53" s="124"/>
      <c r="I53" s="124"/>
    </row>
    <row r="54" spans="1:9" s="56" customFormat="1" ht="12.75">
      <c r="A54" s="55" t="s">
        <v>72</v>
      </c>
      <c r="B54" s="55"/>
      <c r="C54" s="55"/>
      <c r="D54" s="125" t="s">
        <v>74</v>
      </c>
      <c r="E54" s="125"/>
      <c r="F54" s="125"/>
      <c r="G54" s="110" t="s">
        <v>76</v>
      </c>
      <c r="H54" s="111"/>
      <c r="I54" s="111"/>
    </row>
    <row r="55" spans="1:9" s="27" customFormat="1" ht="12.75">
      <c r="A55" s="33"/>
      <c r="B55" s="33"/>
      <c r="C55" s="38"/>
      <c r="D55" s="38"/>
      <c r="E55" s="33"/>
      <c r="F55" s="33"/>
      <c r="G55" s="33"/>
      <c r="H55" s="48"/>
      <c r="I55" s="48"/>
    </row>
    <row r="56" spans="1:9">
      <c r="A56" s="57" t="s">
        <v>68</v>
      </c>
      <c r="B56" s="57"/>
    </row>
    <row r="57" spans="1:9">
      <c r="A57" s="5"/>
      <c r="B57" s="5"/>
      <c r="C57" s="5"/>
      <c r="D57" s="5"/>
      <c r="E57" s="5"/>
      <c r="F57" s="5"/>
      <c r="G57" s="5"/>
      <c r="H57" s="5"/>
      <c r="I57" s="5"/>
    </row>
    <row r="61" spans="1:9" ht="18.75">
      <c r="A61" s="94" t="s">
        <v>8</v>
      </c>
      <c r="B61" s="94"/>
      <c r="C61" s="94"/>
      <c r="D61" s="94"/>
      <c r="E61" s="94"/>
      <c r="F61" s="94"/>
      <c r="G61" s="94"/>
      <c r="H61" s="94"/>
      <c r="I61" s="94"/>
    </row>
    <row r="62" spans="1:9" ht="20.100000000000001" customHeight="1">
      <c r="A62" s="12" t="s">
        <v>33</v>
      </c>
      <c r="B62" s="12"/>
    </row>
    <row r="63" spans="1:9">
      <c r="A63" s="12"/>
      <c r="B63" s="12"/>
    </row>
    <row r="64" spans="1:9" s="60" customFormat="1" ht="12.75">
      <c r="A64" s="59" t="s">
        <v>31</v>
      </c>
      <c r="B64" s="59"/>
      <c r="C64" s="10"/>
      <c r="D64" s="10"/>
      <c r="E64" s="10"/>
      <c r="F64" s="10"/>
      <c r="G64" s="10"/>
      <c r="H64" s="10"/>
      <c r="I64" s="10"/>
    </row>
    <row r="65" spans="1:9" s="60" customFormat="1" ht="12.75">
      <c r="A65" s="61" t="s">
        <v>48</v>
      </c>
      <c r="B65" s="61"/>
      <c r="C65" s="10"/>
      <c r="D65" s="10"/>
      <c r="E65" s="10"/>
      <c r="F65" s="10"/>
      <c r="G65" s="10"/>
      <c r="H65" s="10"/>
      <c r="I65" s="10"/>
    </row>
    <row r="66" spans="1:9" s="60" customFormat="1" ht="8.1" customHeight="1">
      <c r="A66" s="10"/>
      <c r="B66" s="10"/>
      <c r="C66" s="10"/>
      <c r="D66" s="10"/>
      <c r="E66" s="10"/>
      <c r="F66" s="10"/>
      <c r="G66" s="10"/>
      <c r="H66" s="10"/>
      <c r="I66" s="10"/>
    </row>
    <row r="67" spans="1:9" s="60" customFormat="1" ht="12.75">
      <c r="A67" s="62" t="s">
        <v>49</v>
      </c>
      <c r="B67" s="62"/>
      <c r="C67" s="113" t="s">
        <v>40</v>
      </c>
      <c r="D67" s="113"/>
      <c r="E67" s="113"/>
      <c r="F67" s="113"/>
      <c r="G67" s="113"/>
      <c r="H67" s="63"/>
      <c r="I67" s="117" t="s">
        <v>28</v>
      </c>
    </row>
    <row r="68" spans="1:9" s="60" customFormat="1" ht="12.75">
      <c r="A68" s="64"/>
      <c r="B68" s="86"/>
      <c r="C68" s="120" t="s">
        <v>41</v>
      </c>
      <c r="D68" s="120"/>
      <c r="E68" s="120"/>
      <c r="F68" s="120"/>
      <c r="G68" s="120"/>
      <c r="H68" s="65"/>
      <c r="I68" s="115"/>
    </row>
    <row r="69" spans="1:9" s="60" customFormat="1" ht="12.75">
      <c r="A69" s="64"/>
      <c r="B69" s="86"/>
      <c r="C69" s="120" t="s">
        <v>42</v>
      </c>
      <c r="D69" s="120"/>
      <c r="E69" s="120"/>
      <c r="F69" s="120"/>
      <c r="G69" s="120"/>
      <c r="H69" s="65"/>
      <c r="I69" s="115"/>
    </row>
    <row r="70" spans="1:9" s="60" customFormat="1" ht="12.75">
      <c r="A70" s="64"/>
      <c r="B70" s="86"/>
      <c r="C70" s="120" t="s">
        <v>43</v>
      </c>
      <c r="D70" s="120"/>
      <c r="E70" s="120"/>
      <c r="F70" s="120"/>
      <c r="G70" s="120"/>
      <c r="H70" s="65"/>
      <c r="I70" s="115"/>
    </row>
    <row r="71" spans="1:9" s="60" customFormat="1" ht="12.75">
      <c r="A71" s="64"/>
      <c r="B71" s="86"/>
      <c r="C71" s="120" t="s">
        <v>44</v>
      </c>
      <c r="D71" s="120"/>
      <c r="E71" s="120"/>
      <c r="F71" s="120"/>
      <c r="G71" s="120"/>
      <c r="H71" s="65"/>
      <c r="I71" s="116"/>
    </row>
    <row r="72" spans="1:9" s="60" customFormat="1" ht="12.75">
      <c r="A72" s="66" t="s">
        <v>50</v>
      </c>
      <c r="B72" s="66"/>
      <c r="C72" s="121" t="s">
        <v>38</v>
      </c>
      <c r="D72" s="121"/>
      <c r="E72" s="121"/>
      <c r="F72" s="121"/>
      <c r="G72" s="121"/>
      <c r="H72" s="67"/>
      <c r="I72" s="81" t="s">
        <v>28</v>
      </c>
    </row>
    <row r="73" spans="1:9" s="60" customFormat="1" ht="54.95" customHeight="1">
      <c r="A73" s="68" t="s">
        <v>51</v>
      </c>
      <c r="B73" s="68"/>
      <c r="C73" s="118" t="s">
        <v>39</v>
      </c>
      <c r="D73" s="118"/>
      <c r="E73" s="118"/>
      <c r="F73" s="118"/>
      <c r="G73" s="118"/>
      <c r="H73" s="65"/>
      <c r="I73" s="82" t="s">
        <v>28</v>
      </c>
    </row>
    <row r="74" spans="1:9" s="60" customFormat="1" ht="29.1" customHeight="1">
      <c r="A74" s="69" t="s">
        <v>52</v>
      </c>
      <c r="B74" s="69"/>
      <c r="C74" s="119" t="s">
        <v>35</v>
      </c>
      <c r="D74" s="119"/>
      <c r="E74" s="119"/>
      <c r="F74" s="119"/>
      <c r="G74" s="119"/>
      <c r="H74" s="70"/>
      <c r="I74" s="114" t="s">
        <v>28</v>
      </c>
    </row>
    <row r="75" spans="1:9" s="60" customFormat="1" ht="42" customHeight="1">
      <c r="A75" s="71"/>
      <c r="B75" s="71"/>
      <c r="C75" s="126" t="s">
        <v>45</v>
      </c>
      <c r="D75" s="126"/>
      <c r="E75" s="126"/>
      <c r="F75" s="126"/>
      <c r="G75" s="126"/>
      <c r="H75" s="70"/>
      <c r="I75" s="115"/>
    </row>
    <row r="76" spans="1:9" s="60" customFormat="1" ht="27.95" customHeight="1">
      <c r="A76" s="71"/>
      <c r="B76" s="71"/>
      <c r="C76" s="126" t="s">
        <v>46</v>
      </c>
      <c r="D76" s="126"/>
      <c r="E76" s="126"/>
      <c r="F76" s="126"/>
      <c r="G76" s="126"/>
      <c r="H76" s="70"/>
      <c r="I76" s="115"/>
    </row>
    <row r="77" spans="1:9" s="60" customFormat="1" ht="42" customHeight="1">
      <c r="A77" s="71"/>
      <c r="B77" s="71"/>
      <c r="C77" s="126" t="s">
        <v>47</v>
      </c>
      <c r="D77" s="126"/>
      <c r="E77" s="126"/>
      <c r="F77" s="126"/>
      <c r="G77" s="126"/>
      <c r="H77" s="70"/>
      <c r="I77" s="116"/>
    </row>
    <row r="78" spans="1:9" s="60" customFormat="1" ht="42" customHeight="1">
      <c r="A78" s="68" t="s">
        <v>53</v>
      </c>
      <c r="B78" s="68"/>
      <c r="C78" s="118" t="s">
        <v>37</v>
      </c>
      <c r="D78" s="118"/>
      <c r="E78" s="118"/>
      <c r="F78" s="118"/>
      <c r="G78" s="118"/>
      <c r="H78" s="65"/>
      <c r="I78" s="81" t="s">
        <v>28</v>
      </c>
    </row>
    <row r="79" spans="1:9" s="60" customFormat="1" ht="12.75">
      <c r="A79" s="71" t="s">
        <v>54</v>
      </c>
      <c r="B79" s="71"/>
      <c r="C79" s="119" t="s">
        <v>36</v>
      </c>
      <c r="D79" s="119"/>
      <c r="E79" s="119"/>
      <c r="F79" s="119"/>
      <c r="G79" s="119"/>
      <c r="H79" s="70"/>
      <c r="I79" s="81" t="s">
        <v>28</v>
      </c>
    </row>
    <row r="80" spans="1:9" s="60" customFormat="1" ht="12.75">
      <c r="A80" s="71"/>
      <c r="B80" s="71"/>
      <c r="C80" s="72"/>
      <c r="D80" s="72"/>
      <c r="E80" s="72"/>
      <c r="F80" s="72"/>
      <c r="G80" s="72"/>
      <c r="H80" s="70"/>
    </row>
    <row r="81" spans="1:9" s="60" customFormat="1" ht="12.75">
      <c r="A81" s="59" t="s">
        <v>58</v>
      </c>
      <c r="B81" s="59"/>
      <c r="C81" s="10"/>
      <c r="D81" s="10"/>
      <c r="E81" s="10"/>
      <c r="F81" s="10"/>
      <c r="G81" s="10"/>
      <c r="H81" s="10"/>
      <c r="I81" s="10"/>
    </row>
    <row r="82" spans="1:9" s="60" customFormat="1" ht="12.75">
      <c r="A82" s="127" t="s">
        <v>59</v>
      </c>
      <c r="B82" s="127"/>
      <c r="C82" s="127"/>
      <c r="D82" s="127"/>
      <c r="E82" s="127"/>
      <c r="F82" s="127"/>
      <c r="G82" s="127"/>
      <c r="H82" s="10"/>
      <c r="I82" s="73">
        <f>COUNTIF(I67:I79,"yes")</f>
        <v>0</v>
      </c>
    </row>
    <row r="83" spans="1:9" s="60" customFormat="1" ht="12.75">
      <c r="A83" s="74" t="s">
        <v>55</v>
      </c>
      <c r="B83" s="85"/>
      <c r="C83" s="74"/>
      <c r="D83" s="74"/>
      <c r="E83" s="74"/>
      <c r="F83" s="74"/>
      <c r="G83" s="74"/>
      <c r="H83" s="10"/>
      <c r="I83" s="73" t="str">
        <f>IF(I82&gt;=2, "Yes","No")</f>
        <v>No</v>
      </c>
    </row>
    <row r="84" spans="1:9" s="60" customFormat="1" ht="12.75">
      <c r="A84" s="10"/>
      <c r="B84" s="10"/>
      <c r="C84" s="38" t="s">
        <v>56</v>
      </c>
      <c r="D84" s="10"/>
      <c r="E84" s="10"/>
      <c r="F84" s="10"/>
      <c r="G84" s="10"/>
      <c r="H84" s="10"/>
      <c r="I84" s="10"/>
    </row>
    <row r="85" spans="1:9" s="60" customFormat="1" ht="12.75">
      <c r="A85" s="10"/>
      <c r="B85" s="10"/>
      <c r="C85" s="38" t="s">
        <v>57</v>
      </c>
      <c r="D85" s="10"/>
      <c r="E85" s="10"/>
      <c r="F85" s="10"/>
      <c r="G85" s="10"/>
      <c r="H85" s="10"/>
      <c r="I85" s="10"/>
    </row>
    <row r="86" spans="1:9" s="60" customFormat="1" ht="12.75">
      <c r="A86" s="10"/>
      <c r="B86" s="10"/>
      <c r="C86" s="10"/>
      <c r="D86" s="10"/>
      <c r="E86" s="10"/>
      <c r="F86" s="10"/>
      <c r="G86" s="10"/>
      <c r="H86" s="10"/>
      <c r="I86" s="10"/>
    </row>
    <row r="87" spans="1:9" s="60" customFormat="1" ht="12.75">
      <c r="A87" s="59" t="s">
        <v>60</v>
      </c>
      <c r="B87" s="59"/>
      <c r="C87" s="10"/>
      <c r="D87" s="10"/>
      <c r="E87" s="10"/>
      <c r="F87" s="10"/>
      <c r="G87" s="10"/>
      <c r="H87" s="10"/>
      <c r="I87" s="10"/>
    </row>
    <row r="88" spans="1:9" s="60" customFormat="1" ht="12.75">
      <c r="A88" s="128" t="s">
        <v>64</v>
      </c>
      <c r="B88" s="128"/>
      <c r="C88" s="128"/>
      <c r="D88" s="128"/>
      <c r="E88" s="128"/>
      <c r="F88" s="128"/>
      <c r="G88" s="128"/>
      <c r="H88" s="10"/>
      <c r="I88" s="81">
        <v>20000000</v>
      </c>
    </row>
    <row r="89" spans="1:9" s="60" customFormat="1" ht="12.75">
      <c r="A89" s="128" t="s">
        <v>63</v>
      </c>
      <c r="B89" s="128"/>
      <c r="C89" s="128"/>
      <c r="D89" s="128"/>
      <c r="E89" s="128"/>
      <c r="F89" s="128"/>
      <c r="G89" s="128"/>
      <c r="H89" s="10"/>
      <c r="I89" s="81">
        <v>0</v>
      </c>
    </row>
    <row r="90" spans="1:9" s="60" customFormat="1" ht="12.75">
      <c r="A90" s="128" t="s">
        <v>62</v>
      </c>
      <c r="B90" s="128"/>
      <c r="C90" s="128"/>
      <c r="D90" s="128"/>
      <c r="E90" s="128"/>
      <c r="F90" s="128"/>
      <c r="G90" s="128"/>
      <c r="H90" s="10"/>
      <c r="I90" s="81">
        <v>0</v>
      </c>
    </row>
    <row r="91" spans="1:9" s="60" customFormat="1" ht="12.75">
      <c r="A91" s="127" t="s">
        <v>61</v>
      </c>
      <c r="B91" s="127"/>
      <c r="C91" s="127"/>
      <c r="D91" s="127"/>
      <c r="E91" s="127"/>
      <c r="F91" s="127"/>
      <c r="G91" s="127"/>
      <c r="H91" s="10"/>
      <c r="I91" s="81">
        <v>0</v>
      </c>
    </row>
    <row r="92" spans="1:9" s="60" customFormat="1" ht="12.75">
      <c r="A92" s="127" t="s">
        <v>65</v>
      </c>
      <c r="B92" s="127"/>
      <c r="C92" s="127"/>
      <c r="D92" s="127"/>
      <c r="E92" s="127"/>
      <c r="F92" s="127"/>
      <c r="G92" s="127"/>
      <c r="H92" s="10"/>
      <c r="I92" s="1">
        <f>SUM(I88:I91)</f>
        <v>20000000</v>
      </c>
    </row>
    <row r="93" spans="1:9" s="60" customFormat="1" ht="12.75">
      <c r="A93" s="75"/>
      <c r="B93" s="84"/>
      <c r="C93" s="75"/>
      <c r="D93" s="75"/>
      <c r="E93" s="75"/>
      <c r="F93" s="75"/>
      <c r="G93" s="75"/>
      <c r="H93" s="10"/>
      <c r="I93" s="76"/>
    </row>
    <row r="94" spans="1:9" s="60" customFormat="1" ht="12.75">
      <c r="A94" s="91" t="s">
        <v>81</v>
      </c>
      <c r="B94" s="91"/>
      <c r="C94" s="75"/>
      <c r="D94" s="75"/>
      <c r="E94" s="75"/>
      <c r="F94" s="75"/>
      <c r="G94" s="75"/>
      <c r="H94" s="10"/>
      <c r="I94" s="76"/>
    </row>
    <row r="95" spans="1:9" s="60" customFormat="1" ht="12.75">
      <c r="A95" s="92" t="s">
        <v>85</v>
      </c>
      <c r="B95" s="92"/>
      <c r="C95" s="92"/>
      <c r="D95" s="92"/>
      <c r="E95" s="75"/>
      <c r="F95" s="75"/>
      <c r="G95" s="75"/>
      <c r="H95" s="10"/>
      <c r="I95" s="76"/>
    </row>
    <row r="96" spans="1:9" s="60" customFormat="1" ht="12.75">
      <c r="A96" s="92" t="s">
        <v>82</v>
      </c>
      <c r="B96" s="129"/>
      <c r="C96" s="130"/>
      <c r="D96" s="92"/>
      <c r="E96" s="75"/>
      <c r="F96" s="75"/>
      <c r="G96" s="75"/>
      <c r="H96" s="10"/>
      <c r="I96" s="76"/>
    </row>
    <row r="97" spans="1:9" s="60" customFormat="1" ht="12.75">
      <c r="A97" s="61" t="s">
        <v>83</v>
      </c>
      <c r="B97" s="129"/>
      <c r="C97" s="130"/>
      <c r="D97" s="61" t="s">
        <v>84</v>
      </c>
      <c r="E97" s="10"/>
      <c r="F97" s="10"/>
      <c r="G97" s="10"/>
      <c r="H97" s="10"/>
      <c r="I97" s="10"/>
    </row>
    <row r="98" spans="1:9" s="60" customFormat="1" ht="12.75">
      <c r="A98" s="10"/>
      <c r="B98" s="10"/>
      <c r="C98" s="10"/>
      <c r="D98" s="10"/>
      <c r="E98" s="10"/>
      <c r="F98" s="10"/>
      <c r="G98" s="10"/>
      <c r="H98" s="10"/>
      <c r="I98" s="10"/>
    </row>
    <row r="99" spans="1:9" s="60" customFormat="1" ht="12.75">
      <c r="A99" s="10"/>
      <c r="B99" s="10"/>
      <c r="C99" s="10"/>
      <c r="D99" s="10"/>
      <c r="E99" s="10"/>
      <c r="F99" s="10"/>
      <c r="G99" s="10"/>
      <c r="H99" s="10"/>
      <c r="I99" s="10"/>
    </row>
    <row r="100" spans="1:9" s="56" customFormat="1" ht="12.75">
      <c r="A100" s="55" t="s">
        <v>71</v>
      </c>
      <c r="B100" s="55"/>
      <c r="C100" s="55"/>
      <c r="D100" s="122" t="s">
        <v>73</v>
      </c>
      <c r="E100" s="122"/>
      <c r="F100" s="122"/>
      <c r="G100" s="123" t="s">
        <v>75</v>
      </c>
      <c r="H100" s="124"/>
      <c r="I100" s="124"/>
    </row>
    <row r="101" spans="1:9" s="56" customFormat="1" ht="12.75">
      <c r="A101" s="55" t="s">
        <v>72</v>
      </c>
      <c r="B101" s="55"/>
      <c r="C101" s="55"/>
      <c r="D101" s="125" t="s">
        <v>74</v>
      </c>
      <c r="E101" s="125"/>
      <c r="F101" s="125"/>
      <c r="G101" s="110" t="s">
        <v>76</v>
      </c>
      <c r="H101" s="111"/>
      <c r="I101" s="111"/>
    </row>
    <row r="102" spans="1:9" s="60" customFormat="1" ht="12.75">
      <c r="A102" s="10"/>
      <c r="B102" s="10"/>
      <c r="C102" s="10"/>
      <c r="D102" s="10"/>
      <c r="E102" s="10"/>
      <c r="F102" s="10"/>
      <c r="G102" s="10"/>
      <c r="H102" s="10"/>
      <c r="I102" s="10"/>
    </row>
    <row r="104" spans="1:9" ht="15.75">
      <c r="A104" s="77"/>
      <c r="B104" s="77"/>
      <c r="C104" s="77"/>
      <c r="D104" s="77"/>
      <c r="E104" s="77"/>
      <c r="F104" s="77"/>
      <c r="G104" s="77"/>
      <c r="H104" s="77"/>
      <c r="I104" s="77"/>
    </row>
    <row r="105" spans="1:9" ht="15.75">
      <c r="A105" s="77"/>
      <c r="B105" s="77"/>
      <c r="C105" s="77"/>
      <c r="D105" s="77"/>
      <c r="E105" s="77"/>
      <c r="F105" s="77"/>
      <c r="G105" s="77"/>
      <c r="H105" s="77"/>
      <c r="I105" s="77"/>
    </row>
    <row r="106" spans="1:9" ht="15.75">
      <c r="A106" s="77"/>
      <c r="B106" s="77"/>
      <c r="C106" s="77"/>
      <c r="D106" s="77"/>
      <c r="E106" s="77"/>
      <c r="F106" s="77"/>
      <c r="G106" s="77"/>
      <c r="H106" s="77"/>
      <c r="I106" s="77"/>
    </row>
    <row r="107" spans="1:9" ht="15.75">
      <c r="A107" s="77"/>
      <c r="B107" s="77"/>
      <c r="C107" s="77"/>
      <c r="D107" s="77"/>
      <c r="E107" s="77"/>
      <c r="F107" s="77"/>
      <c r="G107" s="77"/>
      <c r="H107" s="77"/>
      <c r="I107" s="77"/>
    </row>
    <row r="108" spans="1:9" ht="15.75">
      <c r="A108" s="77"/>
      <c r="B108" s="77"/>
      <c r="C108" s="77"/>
      <c r="D108" s="77"/>
      <c r="E108" s="77"/>
      <c r="F108" s="77"/>
      <c r="G108" s="77"/>
      <c r="H108" s="77"/>
      <c r="I108" s="77"/>
    </row>
    <row r="109" spans="1:9" ht="15.75">
      <c r="A109" s="77"/>
      <c r="B109" s="77"/>
      <c r="C109" s="77"/>
      <c r="D109" s="77"/>
      <c r="E109" s="77"/>
      <c r="F109" s="77"/>
      <c r="G109" s="77"/>
      <c r="H109" s="77"/>
      <c r="I109" s="77"/>
    </row>
    <row r="110" spans="1:9" ht="15.75">
      <c r="A110" s="77"/>
      <c r="B110" s="77"/>
      <c r="C110" s="77"/>
      <c r="D110" s="77"/>
      <c r="E110" s="77"/>
      <c r="F110" s="77"/>
      <c r="G110" s="77"/>
      <c r="H110" s="77"/>
      <c r="I110" s="77"/>
    </row>
    <row r="111" spans="1:9" ht="15.75">
      <c r="A111" s="77"/>
      <c r="B111" s="77"/>
      <c r="C111" s="77"/>
      <c r="D111" s="77"/>
      <c r="E111" s="77"/>
      <c r="F111" s="77"/>
      <c r="G111" s="77"/>
      <c r="H111" s="77"/>
      <c r="I111" s="77"/>
    </row>
    <row r="112" spans="1:9" ht="15.75">
      <c r="A112" s="77"/>
      <c r="B112" s="77"/>
      <c r="C112" s="77"/>
      <c r="D112" s="77"/>
      <c r="E112" s="77"/>
      <c r="F112" s="77"/>
      <c r="G112" s="77"/>
      <c r="H112" s="77"/>
      <c r="I112" s="77"/>
    </row>
    <row r="113" spans="1:9" ht="15.75">
      <c r="A113" s="77"/>
      <c r="B113" s="77"/>
      <c r="C113" s="77"/>
      <c r="D113" s="77"/>
      <c r="E113" s="77"/>
      <c r="F113" s="77"/>
      <c r="G113" s="77"/>
      <c r="H113" s="77"/>
      <c r="I113" s="77"/>
    </row>
    <row r="114" spans="1:9" ht="15.75">
      <c r="A114" s="77"/>
      <c r="B114" s="77"/>
      <c r="C114" s="77"/>
      <c r="D114" s="77"/>
      <c r="E114" s="77"/>
      <c r="F114" s="77"/>
      <c r="G114" s="77"/>
      <c r="H114" s="77"/>
      <c r="I114" s="77"/>
    </row>
    <row r="115" spans="1:9" ht="15.75">
      <c r="A115" s="77"/>
      <c r="B115" s="77"/>
      <c r="C115" s="77"/>
      <c r="D115" s="77"/>
      <c r="E115" s="77"/>
      <c r="F115" s="77"/>
      <c r="G115" s="77"/>
      <c r="H115" s="77"/>
      <c r="I115" s="77"/>
    </row>
    <row r="116" spans="1:9" ht="15.75">
      <c r="A116" s="77"/>
      <c r="B116" s="77"/>
      <c r="C116" s="77"/>
      <c r="D116" s="77"/>
      <c r="E116" s="77"/>
      <c r="F116" s="77"/>
      <c r="G116" s="77"/>
      <c r="H116" s="77"/>
      <c r="I116" s="77"/>
    </row>
    <row r="117" spans="1:9" ht="15.75">
      <c r="A117" s="77"/>
      <c r="B117" s="77"/>
      <c r="C117" s="77"/>
      <c r="D117" s="77"/>
      <c r="E117" s="77"/>
      <c r="F117" s="77"/>
      <c r="G117" s="77"/>
      <c r="H117" s="77"/>
      <c r="I117" s="77"/>
    </row>
    <row r="118" spans="1:9" ht="15.75">
      <c r="A118" s="77"/>
      <c r="B118" s="77"/>
      <c r="C118" s="77"/>
      <c r="D118" s="77"/>
      <c r="E118" s="77"/>
      <c r="F118" s="77"/>
      <c r="G118" s="77"/>
      <c r="H118" s="77"/>
      <c r="I118" s="77"/>
    </row>
    <row r="119" spans="1:9" ht="15.75">
      <c r="A119" s="77"/>
      <c r="B119" s="77"/>
      <c r="C119" s="77"/>
      <c r="D119" s="77"/>
      <c r="E119" s="77"/>
      <c r="F119" s="77"/>
      <c r="G119" s="77"/>
      <c r="H119" s="77"/>
      <c r="I119" s="77"/>
    </row>
    <row r="120" spans="1:9" ht="15.75">
      <c r="A120" s="77"/>
      <c r="B120" s="77"/>
      <c r="C120" s="77"/>
      <c r="D120" s="77"/>
      <c r="E120" s="77"/>
      <c r="F120" s="77"/>
      <c r="G120" s="77"/>
      <c r="H120" s="77"/>
      <c r="I120" s="77"/>
    </row>
    <row r="121" spans="1:9" ht="15.75">
      <c r="A121" s="77"/>
      <c r="B121" s="77"/>
      <c r="C121" s="77"/>
      <c r="D121" s="77"/>
      <c r="E121" s="77"/>
      <c r="F121" s="77"/>
      <c r="G121" s="77"/>
      <c r="H121" s="77"/>
      <c r="I121" s="77"/>
    </row>
    <row r="122" spans="1:9" ht="15.75">
      <c r="A122" s="77"/>
      <c r="B122" s="77"/>
      <c r="C122" s="77"/>
      <c r="D122" s="77"/>
      <c r="E122" s="77"/>
      <c r="F122" s="77"/>
      <c r="G122" s="77"/>
      <c r="H122" s="77"/>
      <c r="I122" s="77"/>
    </row>
    <row r="123" spans="1:9" ht="15.75">
      <c r="A123" s="77"/>
      <c r="B123" s="77"/>
      <c r="C123" s="77"/>
      <c r="D123" s="77"/>
      <c r="E123" s="77"/>
      <c r="F123" s="77"/>
      <c r="G123" s="77"/>
      <c r="H123" s="77"/>
      <c r="I123" s="77"/>
    </row>
    <row r="124" spans="1:9" ht="15.75">
      <c r="A124" s="77"/>
      <c r="B124" s="77"/>
      <c r="C124" s="77"/>
      <c r="D124" s="77"/>
      <c r="E124" s="77"/>
      <c r="F124" s="77"/>
      <c r="G124" s="77"/>
      <c r="H124" s="77"/>
      <c r="I124" s="77"/>
    </row>
    <row r="125" spans="1:9" ht="15.75">
      <c r="A125" s="77"/>
      <c r="B125" s="77"/>
      <c r="C125" s="77"/>
      <c r="D125" s="77"/>
      <c r="E125" s="77"/>
      <c r="F125" s="77"/>
      <c r="G125" s="77"/>
      <c r="H125" s="77"/>
      <c r="I125" s="77"/>
    </row>
    <row r="126" spans="1:9" ht="15.75">
      <c r="A126" s="77"/>
      <c r="B126" s="77"/>
      <c r="C126" s="77"/>
      <c r="D126" s="77"/>
      <c r="E126" s="77"/>
      <c r="F126" s="77"/>
      <c r="G126" s="77"/>
      <c r="H126" s="77"/>
      <c r="I126" s="77"/>
    </row>
    <row r="127" spans="1:9" ht="15.75">
      <c r="A127" s="77"/>
      <c r="B127" s="77"/>
      <c r="C127" s="77"/>
      <c r="D127" s="77"/>
      <c r="E127" s="77"/>
      <c r="F127" s="77"/>
      <c r="G127" s="77"/>
      <c r="H127" s="77"/>
      <c r="I127" s="77"/>
    </row>
    <row r="128" spans="1:9" ht="15.75">
      <c r="A128" s="77"/>
      <c r="B128" s="77"/>
      <c r="C128" s="77"/>
      <c r="D128" s="77"/>
      <c r="E128" s="77"/>
      <c r="F128" s="77"/>
      <c r="G128" s="77"/>
      <c r="H128" s="77"/>
      <c r="I128" s="77"/>
    </row>
    <row r="129" spans="1:9" ht="15.75">
      <c r="A129" s="77"/>
      <c r="B129" s="77"/>
      <c r="C129" s="77"/>
      <c r="D129" s="77"/>
      <c r="E129" s="77"/>
      <c r="F129" s="77"/>
      <c r="G129" s="77"/>
      <c r="H129" s="77"/>
      <c r="I129" s="77"/>
    </row>
    <row r="130" spans="1:9" ht="15.75">
      <c r="A130" s="77"/>
      <c r="B130" s="77"/>
      <c r="C130" s="77"/>
      <c r="D130" s="77"/>
      <c r="E130" s="77"/>
      <c r="F130" s="77"/>
      <c r="G130" s="77"/>
      <c r="H130" s="77"/>
      <c r="I130" s="77"/>
    </row>
    <row r="131" spans="1:9" ht="15.75">
      <c r="A131" s="77"/>
      <c r="B131" s="77"/>
      <c r="C131" s="77"/>
      <c r="D131" s="77"/>
      <c r="E131" s="77"/>
      <c r="F131" s="77"/>
      <c r="G131" s="77"/>
      <c r="H131" s="77"/>
      <c r="I131" s="77"/>
    </row>
    <row r="132" spans="1:9" ht="15.75">
      <c r="A132" s="77"/>
      <c r="B132" s="77"/>
      <c r="C132" s="77"/>
      <c r="D132" s="77"/>
      <c r="E132" s="77"/>
      <c r="F132" s="77"/>
      <c r="G132" s="77"/>
      <c r="H132" s="77"/>
      <c r="I132" s="77"/>
    </row>
    <row r="133" spans="1:9" ht="15.75">
      <c r="A133" s="77"/>
      <c r="B133" s="77"/>
      <c r="C133" s="77"/>
      <c r="D133" s="77"/>
      <c r="E133" s="77"/>
      <c r="F133" s="77"/>
      <c r="G133" s="77"/>
      <c r="H133" s="77"/>
      <c r="I133" s="77"/>
    </row>
    <row r="134" spans="1:9" ht="15.75">
      <c r="A134" s="77"/>
      <c r="B134" s="77"/>
      <c r="C134" s="77"/>
      <c r="D134" s="77"/>
      <c r="E134" s="77"/>
      <c r="F134" s="77"/>
      <c r="G134" s="77"/>
      <c r="H134" s="77"/>
      <c r="I134" s="77"/>
    </row>
    <row r="135" spans="1:9" ht="15.75">
      <c r="A135" s="77"/>
      <c r="B135" s="77"/>
      <c r="C135" s="77"/>
      <c r="D135" s="77"/>
      <c r="E135" s="77"/>
      <c r="F135" s="77"/>
      <c r="G135" s="77"/>
      <c r="H135" s="77"/>
      <c r="I135" s="77"/>
    </row>
    <row r="136" spans="1:9" ht="15.75">
      <c r="A136" s="77"/>
      <c r="B136" s="77"/>
      <c r="C136" s="77"/>
      <c r="D136" s="77"/>
      <c r="E136" s="77"/>
      <c r="F136" s="77"/>
      <c r="G136" s="77"/>
      <c r="H136" s="77"/>
      <c r="I136" s="77"/>
    </row>
    <row r="137" spans="1:9" ht="15.75">
      <c r="A137" s="77"/>
      <c r="B137" s="77"/>
      <c r="C137" s="77"/>
      <c r="D137" s="77"/>
      <c r="E137" s="77"/>
      <c r="F137" s="77"/>
      <c r="G137" s="77"/>
      <c r="H137" s="77"/>
      <c r="I137" s="77"/>
    </row>
    <row r="138" spans="1:9" ht="15.75">
      <c r="A138" s="77"/>
      <c r="B138" s="77"/>
      <c r="C138" s="77"/>
      <c r="D138" s="77"/>
      <c r="E138" s="77"/>
      <c r="F138" s="77"/>
      <c r="G138" s="77"/>
      <c r="H138" s="77"/>
      <c r="I138" s="77"/>
    </row>
    <row r="139" spans="1:9" ht="15.75">
      <c r="A139" s="77"/>
      <c r="B139" s="77"/>
      <c r="C139" s="77"/>
      <c r="D139" s="77"/>
      <c r="E139" s="77"/>
      <c r="F139" s="77"/>
      <c r="G139" s="77"/>
      <c r="H139" s="77"/>
      <c r="I139" s="77"/>
    </row>
    <row r="140" spans="1:9" ht="15.75">
      <c r="A140" s="77"/>
      <c r="B140" s="77"/>
      <c r="C140" s="77"/>
      <c r="D140" s="77"/>
      <c r="E140" s="77"/>
      <c r="F140" s="77"/>
      <c r="G140" s="77"/>
      <c r="H140" s="77"/>
      <c r="I140" s="77"/>
    </row>
    <row r="141" spans="1:9" ht="15.75">
      <c r="A141" s="77"/>
      <c r="B141" s="77"/>
      <c r="C141" s="77"/>
      <c r="D141" s="77"/>
      <c r="E141" s="77"/>
      <c r="F141" s="77"/>
      <c r="G141" s="77"/>
      <c r="H141" s="77"/>
      <c r="I141" s="77"/>
    </row>
    <row r="142" spans="1:9" ht="15.75">
      <c r="A142" s="77"/>
      <c r="B142" s="77"/>
      <c r="C142" s="77"/>
      <c r="D142" s="77"/>
      <c r="E142" s="77"/>
      <c r="F142" s="77"/>
      <c r="G142" s="77"/>
      <c r="H142" s="77"/>
      <c r="I142" s="77"/>
    </row>
    <row r="143" spans="1:9" ht="15.75">
      <c r="A143" s="77"/>
      <c r="B143" s="77"/>
      <c r="C143" s="77"/>
      <c r="D143" s="77"/>
      <c r="E143" s="77"/>
      <c r="F143" s="77"/>
      <c r="G143" s="77"/>
      <c r="H143" s="77"/>
      <c r="I143" s="77"/>
    </row>
    <row r="144" spans="1:9" ht="15.75">
      <c r="A144" s="77"/>
      <c r="B144" s="77"/>
      <c r="C144" s="77"/>
      <c r="D144" s="77"/>
      <c r="E144" s="77"/>
      <c r="F144" s="77"/>
      <c r="G144" s="77"/>
      <c r="H144" s="77"/>
      <c r="I144" s="77"/>
    </row>
    <row r="145" spans="1:9" ht="15.75">
      <c r="A145" s="77"/>
      <c r="B145" s="77"/>
      <c r="C145" s="77"/>
      <c r="D145" s="77"/>
      <c r="E145" s="77"/>
      <c r="F145" s="77"/>
      <c r="G145" s="77"/>
      <c r="H145" s="77"/>
      <c r="I145" s="77"/>
    </row>
    <row r="146" spans="1:9" ht="15.75">
      <c r="A146" s="77"/>
      <c r="B146" s="77"/>
      <c r="C146" s="77"/>
      <c r="D146" s="77"/>
      <c r="E146" s="77"/>
      <c r="F146" s="77"/>
      <c r="G146" s="77"/>
      <c r="H146" s="77"/>
      <c r="I146" s="77"/>
    </row>
    <row r="147" spans="1:9" ht="15.75">
      <c r="A147" s="77"/>
      <c r="B147" s="77"/>
      <c r="C147" s="77"/>
      <c r="D147" s="77"/>
      <c r="E147" s="77"/>
      <c r="F147" s="77"/>
      <c r="G147" s="77"/>
      <c r="H147" s="77"/>
      <c r="I147" s="77"/>
    </row>
    <row r="148" spans="1:9" ht="15.75">
      <c r="A148" s="77"/>
      <c r="B148" s="77"/>
      <c r="C148" s="77"/>
      <c r="D148" s="77"/>
      <c r="E148" s="77"/>
      <c r="F148" s="77"/>
      <c r="G148" s="77"/>
      <c r="H148" s="77"/>
      <c r="I148" s="77"/>
    </row>
    <row r="149" spans="1:9" ht="15.75">
      <c r="A149" s="77"/>
      <c r="B149" s="77"/>
      <c r="C149" s="77"/>
      <c r="D149" s="77"/>
      <c r="E149" s="77"/>
      <c r="F149" s="77"/>
      <c r="G149" s="77"/>
      <c r="H149" s="77"/>
      <c r="I149" s="77"/>
    </row>
    <row r="150" spans="1:9" ht="15.75">
      <c r="A150" s="77"/>
      <c r="B150" s="77"/>
      <c r="C150" s="77"/>
      <c r="D150" s="77"/>
      <c r="E150" s="77"/>
      <c r="F150" s="77"/>
      <c r="G150" s="77"/>
      <c r="H150" s="77"/>
      <c r="I150" s="77"/>
    </row>
    <row r="151" spans="1:9" ht="15.75">
      <c r="A151" s="77"/>
      <c r="B151" s="77"/>
      <c r="C151" s="77"/>
      <c r="D151" s="77"/>
      <c r="E151" s="77"/>
      <c r="F151" s="77"/>
      <c r="G151" s="77"/>
      <c r="H151" s="77"/>
      <c r="I151" s="77"/>
    </row>
    <row r="152" spans="1:9" ht="15.75">
      <c r="A152" s="77"/>
      <c r="B152" s="77"/>
      <c r="C152" s="77"/>
      <c r="D152" s="77"/>
      <c r="E152" s="77"/>
      <c r="F152" s="77"/>
      <c r="G152" s="77"/>
      <c r="H152" s="77"/>
      <c r="I152" s="77"/>
    </row>
    <row r="153" spans="1:9" ht="15.75">
      <c r="A153" s="77"/>
      <c r="B153" s="77"/>
      <c r="C153" s="77"/>
      <c r="D153" s="77"/>
      <c r="E153" s="77"/>
      <c r="F153" s="77"/>
      <c r="G153" s="77"/>
      <c r="H153" s="77"/>
      <c r="I153" s="77"/>
    </row>
    <row r="154" spans="1:9" ht="15.75">
      <c r="A154" s="77"/>
      <c r="B154" s="77"/>
      <c r="C154" s="77"/>
      <c r="D154" s="77"/>
      <c r="E154" s="77"/>
      <c r="F154" s="77"/>
      <c r="G154" s="77"/>
      <c r="H154" s="77"/>
      <c r="I154" s="77"/>
    </row>
    <row r="155" spans="1:9" ht="15.75">
      <c r="A155" s="77"/>
      <c r="B155" s="77"/>
      <c r="C155" s="77"/>
      <c r="D155" s="77"/>
      <c r="E155" s="77"/>
      <c r="F155" s="77"/>
      <c r="G155" s="77"/>
      <c r="H155" s="77"/>
      <c r="I155" s="77"/>
    </row>
  </sheetData>
  <sheetProtection algorithmName="SHA-512" hashValue="IHnNHuqxE+r5MJs+yEytPR8TsNgoGSDKUquHtZ7qU2E4oID2KLTtLhxvZzKRRDJDaBbhO8avc/DJ4oofSBoafA==" saltValue="q2YTXYVbUdUHjEl9t9WqJg==" spinCount="100000" sheet="1" objects="1" scenarios="1"/>
  <mergeCells count="57">
    <mergeCell ref="D100:F100"/>
    <mergeCell ref="D101:F101"/>
    <mergeCell ref="G100:I100"/>
    <mergeCell ref="G101:I101"/>
    <mergeCell ref="A92:G92"/>
    <mergeCell ref="B97:C97"/>
    <mergeCell ref="B96:C96"/>
    <mergeCell ref="A82:G82"/>
    <mergeCell ref="A88:G88"/>
    <mergeCell ref="A89:G89"/>
    <mergeCell ref="A90:G90"/>
    <mergeCell ref="A91:G91"/>
    <mergeCell ref="C78:G78"/>
    <mergeCell ref="C79:G79"/>
    <mergeCell ref="C75:G75"/>
    <mergeCell ref="C76:G76"/>
    <mergeCell ref="C77:G77"/>
    <mergeCell ref="C67:G67"/>
    <mergeCell ref="I74:I77"/>
    <mergeCell ref="I67:I71"/>
    <mergeCell ref="A34:G34"/>
    <mergeCell ref="A46:G46"/>
    <mergeCell ref="A45:G45"/>
    <mergeCell ref="C73:G73"/>
    <mergeCell ref="C74:G74"/>
    <mergeCell ref="C68:G68"/>
    <mergeCell ref="C69:G69"/>
    <mergeCell ref="C70:G70"/>
    <mergeCell ref="C71:G71"/>
    <mergeCell ref="C72:G72"/>
    <mergeCell ref="D53:F53"/>
    <mergeCell ref="G53:I53"/>
    <mergeCell ref="D54:F54"/>
    <mergeCell ref="A13:G13"/>
    <mergeCell ref="G17:I17"/>
    <mergeCell ref="A61:I61"/>
    <mergeCell ref="A19:I23"/>
    <mergeCell ref="A18:I18"/>
    <mergeCell ref="G54:I54"/>
    <mergeCell ref="A15:C15"/>
    <mergeCell ref="D15:F15"/>
    <mergeCell ref="A6:I6"/>
    <mergeCell ref="A29:G29"/>
    <mergeCell ref="A30:G30"/>
    <mergeCell ref="A43:G43"/>
    <mergeCell ref="A44:G44"/>
    <mergeCell ref="A35:G35"/>
    <mergeCell ref="A41:G41"/>
    <mergeCell ref="A42:G42"/>
    <mergeCell ref="A7:I7"/>
    <mergeCell ref="A26:G26"/>
    <mergeCell ref="A27:G27"/>
    <mergeCell ref="A28:G28"/>
    <mergeCell ref="A31:G31"/>
    <mergeCell ref="H13:I13"/>
    <mergeCell ref="A17:D17"/>
    <mergeCell ref="G15:I15"/>
  </mergeCells>
  <conditionalFormatting sqref="I46">
    <cfRule type="expression" dxfId="3" priority="2">
      <formula>$I$46="Partial"</formula>
    </cfRule>
    <cfRule type="containsText" dxfId="2" priority="3" operator="containsText" text="No">
      <formula>NOT(ISERROR(SEARCH("No",I46)))</formula>
    </cfRule>
    <cfRule type="containsText" dxfId="1" priority="4" operator="containsText" text="Yes">
      <formula>NOT(ISERROR(SEARCH("Yes",I46)))</formula>
    </cfRule>
  </conditionalFormatting>
  <conditionalFormatting sqref="I31">
    <cfRule type="expression" dxfId="0" priority="1">
      <formula>$I$31="Choose County"</formula>
    </cfRule>
  </conditionalFormatting>
  <dataValidations count="2">
    <dataValidation type="list" allowBlank="1" showInputMessage="1" showErrorMessage="1" sqref="F17">
      <formula1>"Clackamas, Washington"</formula1>
    </dataValidation>
    <dataValidation type="list" allowBlank="1" showInputMessage="1" showErrorMessage="1" sqref="I72:I74 I78:I79 I67">
      <formula1>"Yes, No"</formula1>
    </dataValidation>
  </dataValidations>
  <hyperlinks>
    <hyperlink ref="G100" r:id="rId1"/>
    <hyperlink ref="G101" r:id="rId2"/>
    <hyperlink ref="G53" r:id="rId3"/>
    <hyperlink ref="G54" r:id="rId4"/>
  </hyperlinks>
  <pageMargins left="0.5" right="0.5" top="0.25" bottom="0.39374999999999999" header="0.3" footer="0.3"/>
  <pageSetup scale="95" fitToHeight="2" orientation="portrait" r:id="rId5"/>
  <rowBreaks count="1" manualBreakCount="1">
    <brk id="55" max="7"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vt:lpstr>
      <vt:lpstr>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Danko</dc:creator>
  <cp:lastModifiedBy>Bergeron, Tami</cp:lastModifiedBy>
  <cp:lastPrinted>2020-10-21T18:20:01Z</cp:lastPrinted>
  <dcterms:created xsi:type="dcterms:W3CDTF">2020-10-07T16:42:01Z</dcterms:created>
  <dcterms:modified xsi:type="dcterms:W3CDTF">2021-06-15T17:07:26Z</dcterms:modified>
</cp:coreProperties>
</file>